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pivotCache/pivotCacheDefinition2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tables/table8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2.xml" ContentType="application/vnd.openxmlformats-officedocument.spreadsheetml.pivotTable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13.xml" ContentType="application/vnd.openxmlformats-officedocument.spreadsheetml.pivotTable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4.xml" ContentType="application/vnd.openxmlformats-officedocument.spreadsheetml.pivotTable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5.xml" ContentType="application/vnd.openxmlformats-officedocument.spreadsheetml.pivotTable+xml"/>
  <Override PartName="/xl/drawings/drawing15.xml" ContentType="application/vnd.openxmlformats-officedocument.drawing+xml"/>
  <Override PartName="/xl/tables/table17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16.xml" ContentType="application/vnd.openxmlformats-officedocument.spreadsheetml.pivotTable+xml"/>
  <Override PartName="/xl/drawings/drawing16.xml" ContentType="application/vnd.openxmlformats-officedocument.drawing+xml"/>
  <Override PartName="/xl/tables/table18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pivotTables/pivotTable17.xml" ContentType="application/vnd.openxmlformats-officedocument.spreadsheetml.pivotTable+xml"/>
  <Override PartName="/xl/drawings/drawing17.xml" ContentType="application/vnd.openxmlformats-officedocument.drawing+xml"/>
  <Override PartName="/xl/tables/table19.xml" ContentType="application/vnd.openxmlformats-officedocument.spreadsheetml.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pivotTables/pivotTable18.xml" ContentType="application/vnd.openxmlformats-officedocument.spreadsheetml.pivotTable+xml"/>
  <Override PartName="/xl/drawings/drawing18.xml" ContentType="application/vnd.openxmlformats-officedocument.drawing+xml"/>
  <Override PartName="/xl/tables/table20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pivotTables/pivotTable19.xml" ContentType="application/vnd.openxmlformats-officedocument.spreadsheetml.pivotTable+xml"/>
  <Override PartName="/xl/drawings/drawing19.xml" ContentType="application/vnd.openxmlformats-officedocument.drawing+xml"/>
  <Override PartName="/xl/tables/table21.xml" ContentType="application/vnd.openxmlformats-officedocument.spreadsheetml.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pivotTables/pivotTable20.xml" ContentType="application/vnd.openxmlformats-officedocument.spreadsheetml.pivotTable+xml"/>
  <Override PartName="/xl/drawings/drawing20.xml" ContentType="application/vnd.openxmlformats-officedocument.drawing+xml"/>
  <Override PartName="/xl/tables/table22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pivotTables/pivotTable21.xml" ContentType="application/vnd.openxmlformats-officedocument.spreadsheetml.pivotTable+xml"/>
  <Override PartName="/xl/drawings/drawing21.xml" ContentType="application/vnd.openxmlformats-officedocument.drawing+xml"/>
  <Override PartName="/xl/tables/table23.xml" ContentType="application/vnd.openxmlformats-officedocument.spreadsheetml.tab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pivotTables/pivotTable22.xml" ContentType="application/vnd.openxmlformats-officedocument.spreadsheetml.pivotTable+xml"/>
  <Override PartName="/xl/drawings/drawing22.xml" ContentType="application/vnd.openxmlformats-officedocument.drawing+xml"/>
  <Override PartName="/xl/tables/table24.xml" ContentType="application/vnd.openxmlformats-officedocument.spreadsheetml.tab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pivotTables/pivotTable23.xml" ContentType="application/vnd.openxmlformats-officedocument.spreadsheetml.pivotTable+xml"/>
  <Override PartName="/xl/drawings/drawing23.xml" ContentType="application/vnd.openxmlformats-officedocument.drawing+xml"/>
  <Override PartName="/xl/tables/table25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pivotTables/pivotTable24.xml" ContentType="application/vnd.openxmlformats-officedocument.spreadsheetml.pivotTable+xml"/>
  <Override PartName="/xl/drawings/drawing24.xml" ContentType="application/vnd.openxmlformats-officedocument.drawing+xml"/>
  <Override PartName="/xl/tables/table26.xml" ContentType="application/vnd.openxmlformats-officedocument.spreadsheetml.tab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Gigi/Desktop/"/>
    </mc:Choice>
  </mc:AlternateContent>
  <xr:revisionPtr revIDLastSave="0" documentId="8_{A006BACC-C88B-2E4D-B4DA-1A66B56B0E5F}" xr6:coauthVersionLast="45" xr6:coauthVersionMax="45" xr10:uidLastSave="{00000000-0000-0000-0000-000000000000}"/>
  <bookViews>
    <workbookView xWindow="14600" yWindow="460" windowWidth="36600" windowHeight="26720" firstSheet="18" activeTab="23" xr2:uid="{00000000-000D-0000-FFFF-FFFF00000000}"/>
  </bookViews>
  <sheets>
    <sheet name="Introducción" sheetId="1" r:id="rId1"/>
    <sheet name="Datos generales" sheetId="11" r:id="rId2"/>
    <sheet name="1. Retribución total" sheetId="21" r:id="rId3"/>
    <sheet name="1.1. Retribución por categoría" sheetId="22" r:id="rId4"/>
    <sheet name="1.2. Retribución por grup pro." sheetId="23" r:id="rId5"/>
    <sheet name="1.3. Retribución por puesto" sheetId="24" r:id="rId6"/>
    <sheet name="2. Salario base" sheetId="25" r:id="rId7"/>
    <sheet name="2.1. Salario base por categoría" sheetId="26" r:id="rId8"/>
    <sheet name="2.2. Salario base por grup pro." sheetId="27" r:id="rId9"/>
    <sheet name="2.3. Salario base por puesto" sheetId="28" r:id="rId10"/>
    <sheet name="3. Complementos salariales" sheetId="29" r:id="rId11"/>
    <sheet name="3.1. C. salariales categoría" sheetId="30" r:id="rId12"/>
    <sheet name="3.2. C. salariales por grupo" sheetId="31" r:id="rId13"/>
    <sheet name="3.3. C. salariales por puesto" sheetId="32" r:id="rId14"/>
    <sheet name="4. Percepciones extrasalariales" sheetId="41" r:id="rId15"/>
    <sheet name="4.1. P. extrasalariales por cat" sheetId="42" r:id="rId16"/>
    <sheet name="4.2. P. extrasalariales por gru" sheetId="43" r:id="rId17"/>
    <sheet name="4.3. P. extrasalariales por pue" sheetId="44" r:id="rId18"/>
    <sheet name="5. Horas extras" sheetId="45" r:id="rId19"/>
    <sheet name="5.1. Horas extras por categoría" sheetId="46" r:id="rId20"/>
    <sheet name="5.2. Horas extras por grup pro." sheetId="47" r:id="rId21"/>
    <sheet name="5.3. Horas extras por puesto" sheetId="48" r:id="rId22"/>
    <sheet name="6. Horas complementarias" sheetId="37" r:id="rId23"/>
    <sheet name="6.1.H.compl. por categoría pro." sheetId="38" r:id="rId24"/>
    <sheet name="6.2. H.compl. por grup pro." sheetId="39" r:id="rId25"/>
    <sheet name="6.3. H.compl. Por puesto" sheetId="40" r:id="rId26"/>
  </sheets>
  <definedNames>
    <definedName name="Data_d_actualització">Introducción!$F$6</definedName>
  </definedNames>
  <calcPr calcId="191029"/>
  <pivotCaches>
    <pivotCache cacheId="993" r:id="rId27"/>
    <pivotCache cacheId="997" r:id="rId28"/>
    <pivotCache cacheId="1001" r:id="rId29"/>
    <pivotCache cacheId="1004" r:id="rId30"/>
    <pivotCache cacheId="1008" r:id="rId31"/>
    <pivotCache cacheId="1012" r:id="rId32"/>
    <pivotCache cacheId="1015" r:id="rId33"/>
    <pivotCache cacheId="1019" r:id="rId34"/>
    <pivotCache cacheId="1023" r:id="rId35"/>
    <pivotCache cacheId="1027" r:id="rId36"/>
    <pivotCache cacheId="1031" r:id="rId37"/>
    <pivotCache cacheId="1035" r:id="rId38"/>
    <pivotCache cacheId="1039" r:id="rId39"/>
    <pivotCache cacheId="1043" r:id="rId40"/>
    <pivotCache cacheId="1047" r:id="rId41"/>
    <pivotCache cacheId="1051" r:id="rId42"/>
    <pivotCache cacheId="1054" r:id="rId43"/>
    <pivotCache cacheId="1058" r:id="rId44"/>
    <pivotCache cacheId="1062" r:id="rId45"/>
    <pivotCache cacheId="1066" r:id="rId46"/>
    <pivotCache cacheId="1069" r:id="rId47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48" l="1"/>
  <c r="F14" i="31"/>
  <c r="F15" i="31"/>
  <c r="F16" i="31"/>
  <c r="F17" i="31"/>
  <c r="F11" i="31"/>
  <c r="F17" i="30"/>
  <c r="F11" i="30"/>
  <c r="F11" i="28"/>
  <c r="F12" i="28"/>
  <c r="F13" i="28"/>
  <c r="F11" i="27"/>
  <c r="F11" i="26"/>
  <c r="F11" i="24"/>
  <c r="F11" i="23"/>
  <c r="F11" i="22"/>
  <c r="F18" i="40"/>
  <c r="F11" i="40"/>
  <c r="F12" i="40"/>
  <c r="F13" i="40"/>
  <c r="F14" i="40"/>
  <c r="F15" i="40"/>
  <c r="F16" i="40"/>
  <c r="F17" i="40"/>
  <c r="F18" i="39"/>
  <c r="F11" i="39"/>
  <c r="F12" i="39"/>
  <c r="F13" i="39"/>
  <c r="F14" i="39"/>
  <c r="F15" i="39"/>
  <c r="F16" i="39"/>
  <c r="F17" i="39"/>
  <c r="F18" i="38"/>
  <c r="F11" i="38"/>
  <c r="F12" i="38"/>
  <c r="F13" i="38"/>
  <c r="F14" i="38"/>
  <c r="F15" i="38"/>
  <c r="F16" i="38"/>
  <c r="F17" i="38"/>
  <c r="F11" i="48"/>
  <c r="F12" i="48"/>
  <c r="F13" i="48"/>
  <c r="F14" i="48"/>
  <c r="F15" i="48"/>
  <c r="F16" i="48"/>
  <c r="F17" i="48"/>
  <c r="F18" i="47"/>
  <c r="F11" i="47"/>
  <c r="F12" i="47"/>
  <c r="F13" i="47"/>
  <c r="F14" i="47"/>
  <c r="F15" i="47"/>
  <c r="F16" i="47"/>
  <c r="F17" i="47"/>
  <c r="F18" i="46"/>
  <c r="F11" i="46"/>
  <c r="F12" i="46"/>
  <c r="F13" i="46"/>
  <c r="F14" i="46"/>
  <c r="F15" i="46"/>
  <c r="F16" i="46"/>
  <c r="F17" i="46"/>
  <c r="F10" i="45"/>
  <c r="F18" i="43"/>
  <c r="F18" i="44"/>
  <c r="F11" i="44"/>
  <c r="F12" i="44"/>
  <c r="F13" i="44"/>
  <c r="F14" i="44"/>
  <c r="F15" i="44"/>
  <c r="F16" i="44"/>
  <c r="F17" i="44"/>
  <c r="F11" i="43"/>
  <c r="F12" i="43"/>
  <c r="F13" i="43"/>
  <c r="F14" i="43"/>
  <c r="F15" i="43"/>
  <c r="F16" i="43"/>
  <c r="F17" i="43"/>
  <c r="F10" i="41"/>
  <c r="F17" i="32"/>
  <c r="F11" i="32"/>
  <c r="F18" i="32"/>
  <c r="F12" i="32"/>
  <c r="F13" i="32"/>
  <c r="F14" i="32"/>
  <c r="F15" i="32"/>
  <c r="F16" i="32"/>
  <c r="F18" i="31"/>
  <c r="F12" i="31"/>
  <c r="F13" i="31"/>
  <c r="F18" i="30"/>
  <c r="F12" i="30"/>
  <c r="F13" i="30"/>
  <c r="F14" i="30"/>
  <c r="F15" i="30"/>
  <c r="F16" i="30"/>
  <c r="F18" i="28"/>
  <c r="F14" i="28"/>
  <c r="F15" i="28"/>
  <c r="F16" i="28"/>
  <c r="F17" i="28"/>
  <c r="F18" i="27"/>
  <c r="F12" i="27"/>
  <c r="F13" i="27"/>
  <c r="F14" i="27"/>
  <c r="F15" i="27"/>
  <c r="F16" i="27"/>
  <c r="F17" i="27"/>
  <c r="F18" i="26"/>
  <c r="F12" i="26"/>
  <c r="F13" i="26"/>
  <c r="F14" i="26"/>
  <c r="F15" i="26"/>
  <c r="F16" i="26"/>
  <c r="F17" i="26"/>
  <c r="F10" i="25"/>
  <c r="F18" i="24"/>
  <c r="F12" i="24"/>
  <c r="F13" i="24"/>
  <c r="F14" i="24"/>
  <c r="F15" i="24"/>
  <c r="F16" i="24"/>
  <c r="F17" i="24"/>
  <c r="F18" i="23"/>
  <c r="F18" i="22"/>
  <c r="F12" i="23"/>
  <c r="F13" i="23"/>
  <c r="F14" i="23"/>
  <c r="F15" i="23"/>
  <c r="F16" i="23"/>
  <c r="F17" i="23"/>
  <c r="F12" i="22"/>
  <c r="F13" i="22"/>
  <c r="F14" i="22"/>
  <c r="F15" i="22"/>
  <c r="F16" i="22"/>
  <c r="F17" i="22"/>
  <c r="F10" i="21"/>
  <c r="K14" i="11" l="1"/>
  <c r="K2" i="11"/>
  <c r="K9" i="11"/>
  <c r="K5" i="11"/>
  <c r="K10" i="11"/>
  <c r="K11" i="11"/>
  <c r="K8" i="11"/>
  <c r="K21" i="11"/>
  <c r="K28" i="11"/>
  <c r="K16" i="11"/>
  <c r="K22" i="11"/>
  <c r="K3" i="11"/>
  <c r="K6" i="11"/>
  <c r="K23" i="11"/>
  <c r="K7" i="11"/>
  <c r="K24" i="11"/>
  <c r="K12" i="11"/>
  <c r="K17" i="11"/>
  <c r="K15" i="11"/>
  <c r="K18" i="11"/>
  <c r="K27" i="11"/>
  <c r="K25" i="11"/>
  <c r="K19" i="11"/>
  <c r="K20" i="11"/>
  <c r="K13" i="11"/>
  <c r="K26" i="11"/>
  <c r="K4" i="11"/>
</calcChain>
</file>

<file path=xl/sharedStrings.xml><?xml version="1.0" encoding="utf-8"?>
<sst xmlns="http://schemas.openxmlformats.org/spreadsheetml/2006/main" count="503" uniqueCount="167">
  <si>
    <t>Dona</t>
  </si>
  <si>
    <t>Home</t>
  </si>
  <si>
    <t>Núm. ref.</t>
  </si>
  <si>
    <t>Grup professional 6</t>
  </si>
  <si>
    <t>Grup professional 3</t>
  </si>
  <si>
    <t>Grup professional 4</t>
  </si>
  <si>
    <t>Grup professional 2</t>
  </si>
  <si>
    <t>Grup professional 1</t>
  </si>
  <si>
    <t>Grup professional 5</t>
  </si>
  <si>
    <t>Grup professional 7</t>
  </si>
  <si>
    <t>Categoria professional 6</t>
  </si>
  <si>
    <t>Categoria professional 2</t>
  </si>
  <si>
    <t>Categoria professional 4</t>
  </si>
  <si>
    <t>Categoria professional 5</t>
  </si>
  <si>
    <t>Categoria professional 3</t>
  </si>
  <si>
    <t>Categoria professional 7</t>
  </si>
  <si>
    <t>Categoria professional 1</t>
  </si>
  <si>
    <t>Lloc de treball 6</t>
  </si>
  <si>
    <t>Lloc de treball 1</t>
  </si>
  <si>
    <t>Lloc de treball 3</t>
  </si>
  <si>
    <t>Lloc de treball 2</t>
  </si>
  <si>
    <t>Lloc de treball 4</t>
  </si>
  <si>
    <t>Lloc de treball 7</t>
  </si>
  <si>
    <t>Lloc de treball 5</t>
  </si>
  <si>
    <t>Total general</t>
  </si>
  <si>
    <t>Registro salarial cuantías totales anuales</t>
  </si>
  <si>
    <t>1. Este libro Excel funciona con la versión Microsoft Excel 2013 de 64 bits.</t>
  </si>
  <si>
    <t xml:space="preserve">    • Con versiones anteriores del software esta hoja de cálculo no funcionará bien y / o no se podrá abrir.</t>
  </si>
  <si>
    <t xml:space="preserve">    • Con versiones posteriores se podrá abrir y hacer funcionar. Aunque algunas funcionalidades pueden responder de forma ligeramente diferente a la esperada.</t>
  </si>
  <si>
    <t xml:space="preserve">    • Se puede guardar en otros formatos.</t>
  </si>
  <si>
    <t>2. En caso de obtener resultados no adecuados se recomienda volver a descargar la plantilla original.</t>
  </si>
  <si>
    <t>3. Recuerde guardar y actualizar los datos una vez cargadas o después de hacer modificaciones.</t>
  </si>
  <si>
    <t>4. Esta herramienta funciona cargando los datos de la empresa / organización en la hoja "Datos generales".</t>
  </si>
  <si>
    <t xml:space="preserve">    • Los valores que no están predeterminados es necesario que:</t>
  </si>
  <si>
    <t xml:space="preserve">        - Sean siempre en mayúsculas y sin acentos, para evitar problemas en la importación y tratamiento de los datos.</t>
  </si>
  <si>
    <t xml:space="preserve">        - No deje celdas sin introducir los valores correspondientes.</t>
  </si>
  <si>
    <t xml:space="preserve">    • En caso de mostrar errores, es probable que:</t>
  </si>
  <si>
    <t xml:space="preserve">        - La tipología de los datos de origen no sea la correcta. Hay que vigilar escribir en mayúsculas, y en los valores especificados más adelante, sin espacios o celdas en blanco.</t>
  </si>
  <si>
    <t xml:space="preserve">        - Hay que revisar los datos de origen y hacer los cambios pertinentes antes cargar los datos.</t>
  </si>
  <si>
    <t>5. En este libro de cálculo encontrará 25 hojas.</t>
  </si>
  <si>
    <t>Hoja</t>
  </si>
  <si>
    <t>Datos generales</t>
  </si>
  <si>
    <t>1. Retribución total anual + brecha</t>
  </si>
  <si>
    <t>1.1. Retribución total anual por categoría profesional + brecha</t>
  </si>
  <si>
    <t>1.2. Retribución total anual por grupo profesional + brecha</t>
  </si>
  <si>
    <t>2. Salario base anual + brecha</t>
  </si>
  <si>
    <t>2.1. Salario base anual por categoría profesional + brecha</t>
  </si>
  <si>
    <t>2.2. Salario base anual por grupo profesional + brecha</t>
  </si>
  <si>
    <t>2.3. Salario base anual por puesto de trabajo + brecha</t>
  </si>
  <si>
    <t>1.3. Retribución total anual por puesto de trabajo + brecha</t>
  </si>
  <si>
    <t>3. Complementos salariales anuales + brecha</t>
  </si>
  <si>
    <t>3.1. Complemenos salariales anuales por categoría profesional + brecha</t>
  </si>
  <si>
    <t>3.2. Complementos salariales anuales por grupo profesional + brecha</t>
  </si>
  <si>
    <t>3.3. Complementos salariales anuales por ouesto de trabajo + brecha</t>
  </si>
  <si>
    <t>4. Percepciones extrasalariales anuales + brecha</t>
  </si>
  <si>
    <t>4.1. Percepciones extrasalariales anuales por categoría profesional + brecha</t>
  </si>
  <si>
    <t>4.2. Percepciones extrasalariales anuales por grupo profesional + brecha</t>
  </si>
  <si>
    <t>4.3. Percepciones extrasalariales anuales por puesto de trabajo + brecha</t>
  </si>
  <si>
    <t>5. Retribución anual por horas extraordinarias + brecha</t>
  </si>
  <si>
    <t>5.1. Retribución anual por horas extraordinarias, por categoría profesional + brecha</t>
  </si>
  <si>
    <t>5.2. Retribución anual por horas extraordinarias por grupo profesional + brecha</t>
  </si>
  <si>
    <t>5.3. Retribución anual por horas extraordinarias, por puesto de trabajo + brecha</t>
  </si>
  <si>
    <t>6. Retribución anual por horas complementarias + brecha</t>
  </si>
  <si>
    <t>6.1. Retribución anual por horas complementarias, por categoría profesional + brecha</t>
  </si>
  <si>
    <t>6.2. Retribución anual por horas complementarias, por grupo profesional + brecha</t>
  </si>
  <si>
    <t>6.3. Retribución anual por horas complementarias, por puesto de trabajo + brecha</t>
  </si>
  <si>
    <t>Descripción</t>
  </si>
  <si>
    <t>Hoja donde se introducen los datos de la plantilla de la organización</t>
  </si>
  <si>
    <t>Retribuciones medias totales anuales de mujeres y hombres y cálculo de la brecha salarial</t>
  </si>
  <si>
    <t>Retribuciones medias totales anuales de mujeres y hombres por categoría profesional y cálculo de la brecha salarial.</t>
  </si>
  <si>
    <t>Retribuciones medias totales anuales de mujeres y hombres por grupo profesional y cálculo de la brecha salarial.</t>
  </si>
  <si>
    <t>Retribuciones medias totales anuales de mujeres y hombres por puesto de trabajo y cálculo de la brecha salarial.</t>
  </si>
  <si>
    <t>Análisis por conceptos retributivos. Retribuciones medias del salario base anual de mujeres y hombres y cálculo de la brecha salarial.</t>
  </si>
  <si>
    <t>Análisis por conceptos retributivos. Retribuciones medias del salario base anual de mujeres y hombres por categoría profesional y cálculo de la brecha salarial.</t>
  </si>
  <si>
    <t>Análisis por conceptos retributivos. Retribuciones medias del salario base anual de mujeres y hombres por grupo profesional y cálculo de la brecha salarial.</t>
  </si>
  <si>
    <t>Análisis por conceptos retributivos. Retribuciones medias del salario base anual de mujeres y hombres por puesto de trabajo y cálculo de la brecha salarial.</t>
  </si>
  <si>
    <t>Análisis por conceptos retributivos. Retribuciones medias de los complementos salariales anuales de mujeres y hombres y cálculo de la brecha salarial.</t>
  </si>
  <si>
    <t>Análisis por conceptos retributivos. Retribuciones medias de los complementos salariales anuales de mujeres y hombres por categoría profesional y cálculo de la brecha salarial.</t>
  </si>
  <si>
    <t>Análisis por conceptos retributivos. Retribuciones medias de los complementos salariales anuales de mujeres y hombres por grupo profesional y cálculo de la brecha salarial.</t>
  </si>
  <si>
    <t>Análisis por conceptos retributivos. Retribuciones medias de los complementos salariales anuales de mujeres y hombres por puesto de trabajo y cálculo de la brecha salarial.</t>
  </si>
  <si>
    <t>Análisis por conceptos retributivos. Retribuciones medias del concepto percepciones extrasalariales anuales de mujeres y hombres y cálculo de la brecha salarial.</t>
  </si>
  <si>
    <t>Análisis por conceptos retributivos. Retribuciones medias del concepto percepciones extrasalariales anuales de mujeres y hombres por categoría profesional y cálculo de la brecha salarial.</t>
  </si>
  <si>
    <t>Análisis por conceptos retributivos. Retribuciones medias del concepto percepciones extrasalariales anuales de mujeres y hombres por grupo profesional y cálculo de la brecha salarial.</t>
  </si>
  <si>
    <t>Análisis por conceptos retributivos. Retribuciones medias del concepto percepciones extrasalariales anuales de mujeres y hombres por puesto de trabajo y cálculo de la brecha salarial.</t>
  </si>
  <si>
    <t>Análisis por conceptos retributivos. Retribuciones medias anuales del concepto horas extraordinarias de mujeres y hombres y cálculo de la brecha salarial.</t>
  </si>
  <si>
    <t>Análisis por conceptos retributivos. Retribuciones medias anuales del concepto horas extraordinarias de mujeres y hombres por categoría profesional y cálculo de la brecha salarial.</t>
  </si>
  <si>
    <t>Análisis por conceptos retributivos. Retribuciones medias del concepto horas extraordinarias de mujeres y hombres por grupo profesional y cálculo de la brecha salarial.</t>
  </si>
  <si>
    <t>Análisis por conceptos retributivos. Retribuciones medias del concepto horas extraordinarias de mujeres y hombres por puesto de trabajo y cálculo de la brecha salarial.</t>
  </si>
  <si>
    <t>Análisis por conceptos retributivos. Retribuciones medias del concepto horas complementarias de mujeres y hombres y cálculo de la brecha salarial.</t>
  </si>
  <si>
    <t>Análisis por conceptos retributivos. Retribuciones medias del concepto horas complementarias de mujeres y hombres por categoría profesional y cálculo de la brecha salarial.</t>
  </si>
  <si>
    <t>Análisis por conceptos retributivos. Retribuciones medias del concepto horas complementarias de mujeres y hombres por grupo profesional y cálculo de la brecha salarial.</t>
  </si>
  <si>
    <t>Análisis por conceptos retributivos. Retribuciones medias del concepto horas complementarias de mujeres y hombres por puesto de trabajo y cálculo de la brecha salarial.</t>
  </si>
  <si>
    <t>Gráficas</t>
  </si>
  <si>
    <t xml:space="preserve">1. Media de la retribución total anual segregada por sexo
</t>
  </si>
  <si>
    <t xml:space="preserve">1.1. Media de la retribución total anual, segregada por sexo y categoría profesional
</t>
  </si>
  <si>
    <t xml:space="preserve">1.2. Media de la retribución total anual, segregada por sexo y grupo profesional
</t>
  </si>
  <si>
    <t>1.3. Media de la retribución total anual, segregada por sexo y puesto de trabajo</t>
  </si>
  <si>
    <t xml:space="preserve">2. Media del salario base anual segregada por sexo
</t>
  </si>
  <si>
    <t xml:space="preserve">2.1. Media del salario base anual, segregada por sexo y  categoría profesional
</t>
  </si>
  <si>
    <t xml:space="preserve">2.2. Media del salario base anual, segregada por sexo y grupo profesional
</t>
  </si>
  <si>
    <t xml:space="preserve">2.3. Media del salario base anual, segregada por sexo y puesto de trabajo 
</t>
  </si>
  <si>
    <t xml:space="preserve">3. Media de los complementos salariales anualse, segregada por sexo
</t>
  </si>
  <si>
    <t xml:space="preserve">3.1. Media de los complementos salariales anuales, segregada por sexo y categoría profesional
</t>
  </si>
  <si>
    <t xml:space="preserve">6.3. Media de retribución anual por horas complementarias, segregada por sexo y puesto de trabajo
</t>
  </si>
  <si>
    <t xml:space="preserve">6.2. Media de retribución anual por horas complementarias, segregada por sexo y grupo profesional
</t>
  </si>
  <si>
    <t xml:space="preserve">6.1. Media de retribución anual por horas complementarias, segregada por sexo y categoría profesional
</t>
  </si>
  <si>
    <t xml:space="preserve">6. Media de retribución anual por horas complementarias segregada por sexo
</t>
  </si>
  <si>
    <t xml:space="preserve">5.3. Media de retribución anual por horas extraordinarias, segregada por sexo y puesto de trabajo
</t>
  </si>
  <si>
    <t xml:space="preserve">5.2. Media de retribución anual por horas extraordinarias, segregada por sexo y grupo profesional
</t>
  </si>
  <si>
    <t xml:space="preserve">5.1. Media de retribución anual por horas extraordinarias segregada por sexo y categoría profesional
</t>
  </si>
  <si>
    <t xml:space="preserve">5. Media de retribución anual por horas extraordinarias segregada por sexo
</t>
  </si>
  <si>
    <t xml:space="preserve">4.3. Media de las percepciones extrasalariales anuales segregada por sexo y puesto de trabajo
</t>
  </si>
  <si>
    <t xml:space="preserve">4.2. Media de las percepciones extrasalariales anuales, segregada por sexo y grupo profesional
</t>
  </si>
  <si>
    <t xml:space="preserve">4.1. Media de las percepciones extrasalariales anuales, segregada por sexo y categoría profesional
</t>
  </si>
  <si>
    <t xml:space="preserve">4. Media de las percepciones extrasalariales anuales segregada por sexo
</t>
  </si>
  <si>
    <t xml:space="preserve">3.3. Media de los complementos salariales anuales, segregada por sexo y puesto d etrabajo 
</t>
  </si>
  <si>
    <t xml:space="preserve">3.2. Media de los complementos salariales anuales, segregada por sexo y grupo profesional
</t>
  </si>
  <si>
    <t>Sexo</t>
  </si>
  <si>
    <t>Categoría profesional</t>
  </si>
  <si>
    <t>Grupo profesional</t>
  </si>
  <si>
    <t>Puesto de Trabajo</t>
  </si>
  <si>
    <t>Salario base anual</t>
  </si>
  <si>
    <t xml:space="preserve">Complementos salariales </t>
  </si>
  <si>
    <t>Percepciones extrasalariales</t>
  </si>
  <si>
    <t>Horas extraordinarias</t>
  </si>
  <si>
    <t>Horas complementarias</t>
  </si>
  <si>
    <t>Retribución total anual</t>
  </si>
  <si>
    <t>Hombre</t>
  </si>
  <si>
    <t>1. Media de la retribución total anual segregada por sexo</t>
  </si>
  <si>
    <t>Mujer</t>
  </si>
  <si>
    <t>Brecha</t>
  </si>
  <si>
    <t>1.1. Media de la retribución total anual segregada por sexo y categoría profesional</t>
  </si>
  <si>
    <t>1.2. Media de la retribución total anual segregada por sexo y grupo profesional</t>
  </si>
  <si>
    <t>1.3. Retribución total anual por ùesto d etrabajo + brecha</t>
  </si>
  <si>
    <t>1.3. Media de la retribución total anual segregada por sexo y puesto de trabajo</t>
  </si>
  <si>
    <t>2. Media del salario base anual segregada por sexo</t>
  </si>
  <si>
    <t>2.1. Media del salario base anual segregada por sexo y categoría profesional</t>
  </si>
  <si>
    <t>2.2. Media del salario base anual segregada por sexo y grupo profesional</t>
  </si>
  <si>
    <t xml:space="preserve">2.3. Media del salario base anual segregada por sexo y puesto de trabajo </t>
  </si>
  <si>
    <t>3. Media de los complementos salariales anuales, segregada por sexo</t>
  </si>
  <si>
    <t>3.1. Complementos salariales anuales  por categoría profesional + brecha</t>
  </si>
  <si>
    <t>3.1. Media de los complementos salariales anuales, segregada por sexo y categoría profesional</t>
  </si>
  <si>
    <t>3.2. Media de los complementos salariales anuales, segregada por sexo y grupo profesional</t>
  </si>
  <si>
    <t>3.3. Complementos salariales anuales por puesto de trabajo + brecha</t>
  </si>
  <si>
    <t>3.3. Media de los complementos salariales anuales, segregada por sexo y puesto de trabajo</t>
  </si>
  <si>
    <t>4. Media de las percepciones extrasalariales anuales, segregada por sexo</t>
  </si>
  <si>
    <t>4.1. Percepciones extrasalariales anuales por categoría + brecha</t>
  </si>
  <si>
    <t>4.1. Media de las percepciones extrasalariales anuales, segregada por sexo y categoría profesional</t>
  </si>
  <si>
    <t>4.2. Media de las percepciones extrasalariales anuales, segregada por sexo y grupo profesional</t>
  </si>
  <si>
    <t>4.3. Media de las percepciones extrasalariales anuales, segregadas por sexo y puesto de trabajo</t>
  </si>
  <si>
    <t>5. Media de retribución anual por horas extraordinarias segregada por sexo</t>
  </si>
  <si>
    <t>5.1. Retribución anual por horas extraordiarias por categoría profesional + brecha</t>
  </si>
  <si>
    <t>5.1. Media de retribución anual por extraordinarias, segregada por sexo y categoría profesional</t>
  </si>
  <si>
    <t>5.2. Retribución anual por horas extraordinarias, por grupo profesional + brecha</t>
  </si>
  <si>
    <t>5.2. Media de retribución anual por horas extraordinarias segregada por sexo y grupo profesional</t>
  </si>
  <si>
    <t>5.3. Media de retribución anual por horas extraordinarias, segregada por sexo y puesto de trabajo</t>
  </si>
  <si>
    <t>6.3. Mediaa de retribución anual por horas complementarias, segregadas por sexo y puesto de trabajo</t>
  </si>
  <si>
    <t>6.2. Media de retribución anual por horas complementarias, segregada por sexo y grupo profesional</t>
  </si>
  <si>
    <t>6.1. Media de retribución anual por horas complementarias, segregada por sexo y categoría profesional</t>
  </si>
  <si>
    <t>6. Media de retribución anual por horas complementarias segregada por sexo</t>
  </si>
  <si>
    <t>Promedio de Retribución total anual</t>
  </si>
  <si>
    <t>Promedio de Salario base anual</t>
  </si>
  <si>
    <t xml:space="preserve">Promedio de Complementos salariales </t>
  </si>
  <si>
    <t>Promedio de Percepciones extrasalariales</t>
  </si>
  <si>
    <t>Promedio de Horas extraordinarias</t>
  </si>
  <si>
    <t>Promedio de Horas complementarias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</si>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</sst>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%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49" fontId="0" fillId="0" borderId="0" xfId="0" applyNumberFormat="1"/>
    <xf numFmtId="1" fontId="0" fillId="0" borderId="0" xfId="0" applyNumberForma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164" fontId="0" fillId="0" borderId="0" xfId="0" applyNumberFormat="1"/>
    <xf numFmtId="164" fontId="0" fillId="0" borderId="0" xfId="0" applyNumberFormat="1" applyFill="1"/>
    <xf numFmtId="164" fontId="4" fillId="3" borderId="0" xfId="3" applyNumberFormat="1"/>
    <xf numFmtId="0" fontId="0" fillId="0" borderId="0" xfId="0" applyAlignment="1">
      <alignment horizontal="center"/>
    </xf>
    <xf numFmtId="0" fontId="0" fillId="0" borderId="0" xfId="0" applyNumberFormat="1" applyAlignment="1"/>
    <xf numFmtId="0" fontId="0" fillId="0" borderId="0" xfId="0" pivotButton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/>
    <xf numFmtId="0" fontId="0" fillId="0" borderId="2" xfId="0" applyBorder="1" applyAlignment="1">
      <alignment vertical="center" wrapText="1"/>
    </xf>
    <xf numFmtId="0" fontId="0" fillId="0" borderId="2" xfId="0" applyBorder="1"/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4" borderId="0" xfId="0" applyFill="1"/>
    <xf numFmtId="2" fontId="0" fillId="0" borderId="0" xfId="0" applyNumberFormat="1" applyAlignment="1"/>
    <xf numFmtId="14" fontId="3" fillId="4" borderId="1" xfId="2" applyNumberFormat="1" applyFill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166" fontId="0" fillId="0" borderId="10" xfId="0" applyNumberFormat="1" applyBorder="1"/>
    <xf numFmtId="166" fontId="0" fillId="0" borderId="11" xfId="0" applyNumberFormat="1" applyBorder="1"/>
    <xf numFmtId="166" fontId="0" fillId="0" borderId="12" xfId="0" applyNumberFormat="1" applyBorder="1"/>
    <xf numFmtId="166" fontId="0" fillId="0" borderId="13" xfId="0" applyNumberFormat="1" applyBorder="1"/>
    <xf numFmtId="166" fontId="0" fillId="0" borderId="14" xfId="0" applyNumberFormat="1" applyBorder="1"/>
    <xf numFmtId="166" fontId="0" fillId="0" borderId="15" xfId="0" applyNumberFormat="1" applyBorder="1"/>
    <xf numFmtId="0" fontId="0" fillId="0" borderId="0" xfId="0" applyNumberFormat="1"/>
    <xf numFmtId="0" fontId="0" fillId="0" borderId="0" xfId="0" applyAlignment="1"/>
    <xf numFmtId="0" fontId="2" fillId="0" borderId="0" xfId="0" applyFont="1" applyAlignment="1"/>
    <xf numFmtId="0" fontId="1" fillId="0" borderId="0" xfId="1" applyAlignment="1"/>
    <xf numFmtId="0" fontId="1" fillId="0" borderId="0" xfId="1"/>
    <xf numFmtId="0" fontId="2" fillId="0" borderId="0" xfId="0" applyFont="1"/>
    <xf numFmtId="0" fontId="2" fillId="4" borderId="0" xfId="0" applyFont="1" applyFill="1"/>
  </cellXfs>
  <cellStyles count="4">
    <cellStyle name="20% - Énfasis1" xfId="3" builtinId="30"/>
    <cellStyle name="Normal" xfId="0" builtinId="0"/>
    <cellStyle name="Salida" xfId="2" builtinId="21"/>
    <cellStyle name="Título" xfId="1" builtinId="15"/>
  </cellStyles>
  <dxfs count="154"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6" formatCode="0.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6" formatCode="0.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6" formatCode="0.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6" formatCode="0.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numFmt numFmtId="165" formatCode="0.0%"/>
      <alignment horizontal="right" vertical="bottom" textRotation="0" wrapText="0" indent="0" justifyLastLine="0" shrinkToFit="0" readingOrder="0"/>
    </dxf>
    <dxf>
      <numFmt numFmtId="165" formatCode="0.0%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  <fill>
        <patternFill patternType="none">
          <fgColor indexed="64"/>
          <bgColor indexed="65"/>
        </patternFill>
      </fill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" formatCode="0"/>
    </dxf>
    <dxf>
      <numFmt numFmtId="30" formatCode="@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8.xml"/><Relationship Id="rId42" Type="http://schemas.openxmlformats.org/officeDocument/2006/relationships/pivotCacheDefinition" Target="pivotCache/pivotCacheDefinition16.xml"/><Relationship Id="rId47" Type="http://schemas.openxmlformats.org/officeDocument/2006/relationships/pivotCacheDefinition" Target="pivotCache/pivotCacheDefinition2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pivotCacheDefinition" Target="pivotCache/pivotCacheDefinition3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6.xml"/><Relationship Id="rId37" Type="http://schemas.openxmlformats.org/officeDocument/2006/relationships/pivotCacheDefinition" Target="pivotCache/pivotCacheDefinition11.xml"/><Relationship Id="rId40" Type="http://schemas.openxmlformats.org/officeDocument/2006/relationships/pivotCacheDefinition" Target="pivotCache/pivotCacheDefinition14.xml"/><Relationship Id="rId45" Type="http://schemas.openxmlformats.org/officeDocument/2006/relationships/pivotCacheDefinition" Target="pivotCache/pivotCacheDefinition1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36" Type="http://schemas.openxmlformats.org/officeDocument/2006/relationships/pivotCacheDefinition" Target="pivotCache/pivotCacheDefinition10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5.xml"/><Relationship Id="rId44" Type="http://schemas.openxmlformats.org/officeDocument/2006/relationships/pivotCacheDefinition" Target="pivotCache/pivotCacheDefinition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pivotCacheDefinition" Target="pivotCache/pivotCacheDefinition4.xml"/><Relationship Id="rId35" Type="http://schemas.openxmlformats.org/officeDocument/2006/relationships/pivotCacheDefinition" Target="pivotCache/pivotCacheDefinition9.xml"/><Relationship Id="rId43" Type="http://schemas.openxmlformats.org/officeDocument/2006/relationships/pivotCacheDefinition" Target="pivotCache/pivotCacheDefinition17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7.xml"/><Relationship Id="rId38" Type="http://schemas.openxmlformats.org/officeDocument/2006/relationships/pivotCacheDefinition" Target="pivotCache/pivotCacheDefinition12.xml"/><Relationship Id="rId46" Type="http://schemas.openxmlformats.org/officeDocument/2006/relationships/pivotCacheDefinition" Target="pivotCache/pivotCacheDefinition20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[Registre-salarial(4)-2.xlsx]1. Retribución total!Tabla dinámica129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 Media de la retribución total anual segregada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Retribución total'!$C$9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 Retribución total'!$B$10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'1. Retribución total'!$C$10</c:f>
              <c:numCache>
                <c:formatCode>General</c:formatCode>
                <c:ptCount val="1"/>
                <c:pt idx="0">
                  <c:v>15177.827142857142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4-FE45-BB4E-F1F82EE4D316}"/>
            </c:ext>
          </c:extLst>
        </c:ser>
        <c:ser>
          <c:idx val="1"/>
          <c:order val="1"/>
          <c:tx>
            <c:strRef>
              <c:f>'1. Retribución total'!$D$9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'1. Retribución total'!$B$10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'1. Retribución total'!$D$10</c:f>
              <c:numCache>
                <c:formatCode>General</c:formatCode>
                <c:ptCount val="1"/>
                <c:pt idx="0">
                  <c:v>22519.23076923077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D4-FE45-BB4E-F1F82EE4D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6971776"/>
        <c:axId val="118624256"/>
      </c:barChart>
      <c:catAx>
        <c:axId val="116971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18624256"/>
        <c:crosses val="autoZero"/>
        <c:auto val="1"/>
        <c:lblAlgn val="ctr"/>
        <c:lblOffset val="100"/>
        <c:tickLblSkip val="1"/>
        <c:noMultiLvlLbl val="0"/>
      </c:catAx>
      <c:valAx>
        <c:axId val="11862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7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[Registre-salarial(4)-2.xlsx]2. Salario base!Tabla dinámica137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3. Media de Complementos salariales anuales segregada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Salario base'!$C$9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Salario base'!$B$10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'2. Salario base'!$C$10</c:f>
              <c:numCache>
                <c:formatCode>General</c:formatCode>
                <c:ptCount val="1"/>
                <c:pt idx="0">
                  <c:v>432.14285714285717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44-F141-A7FF-B0283BCFD8DE}"/>
            </c:ext>
          </c:extLst>
        </c:ser>
        <c:ser>
          <c:idx val="1"/>
          <c:order val="1"/>
          <c:tx>
            <c:strRef>
              <c:f>'2. Salario base'!$D$9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Salario base'!$B$10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'2. Salario base'!$D$10</c:f>
              <c:numCache>
                <c:formatCode>General</c:formatCode>
                <c:ptCount val="1"/>
                <c:pt idx="0">
                  <c:v>1692.3076923076924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44-F141-A7FF-B0283BCFD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5980928"/>
        <c:axId val="119210368"/>
      </c:barChart>
      <c:catAx>
        <c:axId val="115980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19210368"/>
        <c:crosses val="autoZero"/>
        <c:auto val="1"/>
        <c:lblAlgn val="ctr"/>
        <c:lblOffset val="100"/>
        <c:tickLblSkip val="1"/>
        <c:noMultiLvlLbl val="0"/>
      </c:catAx>
      <c:valAx>
        <c:axId val="11921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98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[Registre-salarial(4)-2.xlsx]3.1. C. salariales categoría!Tabla dinámica147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3.1. Media de los complementos salariales anuales,  segregada por sexo y categoría profesional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'3.1. C. salariales categoría'!$C$9:$C$10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'3.1. C. salariales categoría'!$B$11:$B$18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'3.1. C. salariales categoría'!$C$11:$C$18</c:f>
              <c:numCache>
                <c:formatCode>General</c:formatCode>
                <c:ptCount val="7"/>
                <c:pt idx="0">
                  <c:v>0</c:v>
                </c:pt>
                <c:pt idx="1">
                  <c:v>1000</c:v>
                </c:pt>
                <c:pt idx="2">
                  <c:v>750</c:v>
                </c:pt>
                <c:pt idx="3">
                  <c:v>600</c:v>
                </c:pt>
                <c:pt idx="4">
                  <c:v>333.33333333333331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7-DD49-8F1E-C62F373BD8F7}"/>
            </c:ext>
          </c:extLst>
        </c:ser>
        <c:ser>
          <c:idx val="1"/>
          <c:order val="1"/>
          <c:tx>
            <c:strRef>
              <c:f>'3.1. C. salariales categoría'!$D$9:$D$10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'3.1. C. salariales categoría'!$B$11:$B$18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'3.1. C. salariales categoría'!$D$11:$D$18</c:f>
              <c:numCache>
                <c:formatCode>General</c:formatCode>
                <c:ptCount val="7"/>
                <c:pt idx="0">
                  <c:v>1833.3333333333333</c:v>
                </c:pt>
                <c:pt idx="1">
                  <c:v>6050</c:v>
                </c:pt>
                <c:pt idx="2">
                  <c:v>800</c:v>
                </c:pt>
                <c:pt idx="3">
                  <c:v>600</c:v>
                </c:pt>
                <c:pt idx="4">
                  <c:v>400</c:v>
                </c:pt>
                <c:pt idx="5">
                  <c:v>300</c:v>
                </c:pt>
                <c:pt idx="6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17-DD49-8F1E-C62F373BD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0403840"/>
        <c:axId val="120405376"/>
      </c:barChart>
      <c:catAx>
        <c:axId val="120403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05376"/>
        <c:crosses val="autoZero"/>
        <c:auto val="1"/>
        <c:lblAlgn val="ctr"/>
        <c:lblOffset val="100"/>
        <c:tickLblSkip val="1"/>
        <c:noMultiLvlLbl val="0"/>
      </c:catAx>
      <c:valAx>
        <c:axId val="12040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0384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[Registre-salarial(4)-2.xlsx]3.2. C. salariales por grupo!Tabla dinámica149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3.2. Media de los complementos salariales anuales,  segregada por sexo y grupo profesional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'3.2. C. salariales por grupo'!$C$9:$C$10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'3.2. C. salariales por grupo'!$B$11:$B$18</c:f>
              <c:strCache>
                <c:ptCount val="7"/>
                <c:pt idx="0">
                  <c:v>Grup professional 1</c:v>
                </c:pt>
                <c:pt idx="1">
                  <c:v>Grup professional 2</c:v>
                </c:pt>
                <c:pt idx="2">
                  <c:v>Grup professional 3</c:v>
                </c:pt>
                <c:pt idx="3">
                  <c:v>Grup professional 4</c:v>
                </c:pt>
                <c:pt idx="4">
                  <c:v>Grup professional 5</c:v>
                </c:pt>
                <c:pt idx="5">
                  <c:v>Grup professional 6</c:v>
                </c:pt>
                <c:pt idx="6">
                  <c:v>Grup professional 7</c:v>
                </c:pt>
              </c:strCache>
            </c:strRef>
          </c:cat>
          <c:val>
            <c:numRef>
              <c:f>'3.2. C. salariales por grupo'!$C$11:$C$18</c:f>
              <c:numCache>
                <c:formatCode>General</c:formatCode>
                <c:ptCount val="7"/>
                <c:pt idx="0">
                  <c:v>0</c:v>
                </c:pt>
                <c:pt idx="1">
                  <c:v>1000</c:v>
                </c:pt>
                <c:pt idx="2">
                  <c:v>750</c:v>
                </c:pt>
                <c:pt idx="3">
                  <c:v>600</c:v>
                </c:pt>
                <c:pt idx="4">
                  <c:v>333.33333333333331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E-F24D-B34A-A8F60EEF6F29}"/>
            </c:ext>
          </c:extLst>
        </c:ser>
        <c:ser>
          <c:idx val="1"/>
          <c:order val="1"/>
          <c:tx>
            <c:strRef>
              <c:f>'3.2. C. salariales por grupo'!$D$9:$D$10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'3.2. C. salariales por grupo'!$B$11:$B$18</c:f>
              <c:strCache>
                <c:ptCount val="7"/>
                <c:pt idx="0">
                  <c:v>Grup professional 1</c:v>
                </c:pt>
                <c:pt idx="1">
                  <c:v>Grup professional 2</c:v>
                </c:pt>
                <c:pt idx="2">
                  <c:v>Grup professional 3</c:v>
                </c:pt>
                <c:pt idx="3">
                  <c:v>Grup professional 4</c:v>
                </c:pt>
                <c:pt idx="4">
                  <c:v>Grup professional 5</c:v>
                </c:pt>
                <c:pt idx="5">
                  <c:v>Grup professional 6</c:v>
                </c:pt>
                <c:pt idx="6">
                  <c:v>Grup professional 7</c:v>
                </c:pt>
              </c:strCache>
            </c:strRef>
          </c:cat>
          <c:val>
            <c:numRef>
              <c:f>'3.2. C. salariales por grupo'!$D$11:$D$18</c:f>
              <c:numCache>
                <c:formatCode>General</c:formatCode>
                <c:ptCount val="7"/>
                <c:pt idx="0">
                  <c:v>1833.3333333333333</c:v>
                </c:pt>
                <c:pt idx="1">
                  <c:v>6050</c:v>
                </c:pt>
                <c:pt idx="2">
                  <c:v>800</c:v>
                </c:pt>
                <c:pt idx="3">
                  <c:v>600</c:v>
                </c:pt>
                <c:pt idx="4">
                  <c:v>400</c:v>
                </c:pt>
                <c:pt idx="5">
                  <c:v>300</c:v>
                </c:pt>
                <c:pt idx="6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E-F24D-B34A-A8F60EEF6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0194176"/>
        <c:axId val="120195712"/>
      </c:barChart>
      <c:catAx>
        <c:axId val="120194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195712"/>
        <c:crosses val="autoZero"/>
        <c:auto val="1"/>
        <c:lblAlgn val="ctr"/>
        <c:lblOffset val="100"/>
        <c:tickLblSkip val="1"/>
        <c:noMultiLvlLbl val="0"/>
      </c:catAx>
      <c:valAx>
        <c:axId val="12019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194176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[Registre-salarial(4)-2.xlsx]3.3. C. salariales por puesto!Tabla dinámica151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3.3. Media de los complementos salariales anuales,  segregada por sexo y puesto de</a:t>
            </a:r>
            <a:r>
              <a:rPr lang="en-US" baseline="0"/>
              <a:t> </a:t>
            </a:r>
            <a:r>
              <a:rPr lang="en-US"/>
              <a:t>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'3.3. C. salariales por puesto'!$C$9:$C$10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'3.3. C. salariales por puesto'!$B$11:$B$18</c:f>
              <c:strCache>
                <c:ptCount val="7"/>
                <c:pt idx="0">
                  <c:v>Lloc de treball 1</c:v>
                </c:pt>
                <c:pt idx="1">
                  <c:v>Lloc de treball 2</c:v>
                </c:pt>
                <c:pt idx="2">
                  <c:v>Lloc de treball 3</c:v>
                </c:pt>
                <c:pt idx="3">
                  <c:v>Lloc de treball 4</c:v>
                </c:pt>
                <c:pt idx="4">
                  <c:v>Lloc de treball 5</c:v>
                </c:pt>
                <c:pt idx="5">
                  <c:v>Lloc de treball 6</c:v>
                </c:pt>
                <c:pt idx="6">
                  <c:v>Lloc de treball 7</c:v>
                </c:pt>
              </c:strCache>
            </c:strRef>
          </c:cat>
          <c:val>
            <c:numRef>
              <c:f>'3.3. C. salariales por puesto'!$C$11:$C$18</c:f>
              <c:numCache>
                <c:formatCode>General</c:formatCode>
                <c:ptCount val="7"/>
                <c:pt idx="0">
                  <c:v>0</c:v>
                </c:pt>
                <c:pt idx="1">
                  <c:v>1000</c:v>
                </c:pt>
                <c:pt idx="2">
                  <c:v>750</c:v>
                </c:pt>
                <c:pt idx="3">
                  <c:v>600</c:v>
                </c:pt>
                <c:pt idx="4">
                  <c:v>333.33333333333331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0-8645-BA72-AA300D8AD12A}"/>
            </c:ext>
          </c:extLst>
        </c:ser>
        <c:ser>
          <c:idx val="1"/>
          <c:order val="1"/>
          <c:tx>
            <c:strRef>
              <c:f>'3.3. C. salariales por puesto'!$D$9:$D$10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'3.3. C. salariales por puesto'!$B$11:$B$18</c:f>
              <c:strCache>
                <c:ptCount val="7"/>
                <c:pt idx="0">
                  <c:v>Lloc de treball 1</c:v>
                </c:pt>
                <c:pt idx="1">
                  <c:v>Lloc de treball 2</c:v>
                </c:pt>
                <c:pt idx="2">
                  <c:v>Lloc de treball 3</c:v>
                </c:pt>
                <c:pt idx="3">
                  <c:v>Lloc de treball 4</c:v>
                </c:pt>
                <c:pt idx="4">
                  <c:v>Lloc de treball 5</c:v>
                </c:pt>
                <c:pt idx="5">
                  <c:v>Lloc de treball 6</c:v>
                </c:pt>
                <c:pt idx="6">
                  <c:v>Lloc de treball 7</c:v>
                </c:pt>
              </c:strCache>
            </c:strRef>
          </c:cat>
          <c:val>
            <c:numRef>
              <c:f>'3.3. C. salariales por puesto'!$D$11:$D$18</c:f>
              <c:numCache>
                <c:formatCode>General</c:formatCode>
                <c:ptCount val="7"/>
                <c:pt idx="0">
                  <c:v>1833.3333333333333</c:v>
                </c:pt>
                <c:pt idx="1">
                  <c:v>6050</c:v>
                </c:pt>
                <c:pt idx="2">
                  <c:v>800</c:v>
                </c:pt>
                <c:pt idx="3">
                  <c:v>600</c:v>
                </c:pt>
                <c:pt idx="4">
                  <c:v>400</c:v>
                </c:pt>
                <c:pt idx="5">
                  <c:v>300</c:v>
                </c:pt>
                <c:pt idx="6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E0-8645-BA72-AA300D8AD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0549760"/>
        <c:axId val="120551296"/>
      </c:barChart>
      <c:catAx>
        <c:axId val="120549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551296"/>
        <c:crosses val="autoZero"/>
        <c:auto val="1"/>
        <c:lblAlgn val="ctr"/>
        <c:lblOffset val="100"/>
        <c:tickLblSkip val="1"/>
        <c:noMultiLvlLbl val="0"/>
      </c:catAx>
      <c:valAx>
        <c:axId val="12055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54976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[Registre-salarial(4)-2.xlsx]4. Percepciones extrasalariales!Tabla dinámica169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4. Media de las percepciones extrasalariales anuales segregada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Percepciones extrasalariales'!$C$9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 Percepciones extrasalariales'!$B$10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'4. Percepciones extrasalariales'!$C$10</c:f>
              <c:numCache>
                <c:formatCode>General</c:formatCode>
                <c:ptCount val="1"/>
                <c:pt idx="0">
                  <c:v>407.14285714285717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9-9F47-8D54-CB83519F5234}"/>
            </c:ext>
          </c:extLst>
        </c:ser>
        <c:ser>
          <c:idx val="1"/>
          <c:order val="1"/>
          <c:tx>
            <c:strRef>
              <c:f>'4. Percepciones extrasalariales'!$D$9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'4. Percepciones extrasalariales'!$B$10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'4. Percepciones extrasalariales'!$D$10</c:f>
              <c:numCache>
                <c:formatCode>General</c:formatCode>
                <c:ptCount val="1"/>
                <c:pt idx="0">
                  <c:v>1407.6923076923076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E9-9F47-8D54-CB83519F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9146752"/>
        <c:axId val="119148544"/>
      </c:barChart>
      <c:catAx>
        <c:axId val="119146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19148544"/>
        <c:crosses val="autoZero"/>
        <c:auto val="1"/>
        <c:lblAlgn val="ctr"/>
        <c:lblOffset val="100"/>
        <c:tickLblSkip val="1"/>
        <c:noMultiLvlLbl val="0"/>
      </c:catAx>
      <c:valAx>
        <c:axId val="11914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14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[Registre-salarial(4)-2.xlsx]4.2. P. extrasalariales por gru!Tabla dinámica173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4.1. Media de las percepciones extrasalariales anuales, segregada por sexo</a:t>
            </a:r>
            <a:r>
              <a:rPr lang="en-US" baseline="0"/>
              <a:t> y</a:t>
            </a:r>
            <a:r>
              <a:rPr lang="en-US"/>
              <a:t> categoría profesional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'4.2. P. extrasalariales por gru'!$C$9:$C$10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'4.2. P. extrasalariales por gru'!$B$11:$B$18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'4.2. P. extrasalariales por gru'!$C$11:$C$18</c:f>
              <c:numCache>
                <c:formatCode>General</c:formatCode>
                <c:ptCount val="7"/>
                <c:pt idx="0">
                  <c:v>0</c:v>
                </c:pt>
                <c:pt idx="1">
                  <c:v>3000</c:v>
                </c:pt>
                <c:pt idx="2">
                  <c:v>900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9-C340-9865-8405B3F69C13}"/>
            </c:ext>
          </c:extLst>
        </c:ser>
        <c:ser>
          <c:idx val="1"/>
          <c:order val="1"/>
          <c:tx>
            <c:strRef>
              <c:f>'4.2. P. extrasalariales por gru'!$D$9:$D$10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'4.2. P. extrasalariales por gru'!$B$11:$B$18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'4.2. P. extrasalariales por gru'!$D$11:$D$18</c:f>
              <c:numCache>
                <c:formatCode>General</c:formatCode>
                <c:ptCount val="7"/>
                <c:pt idx="0">
                  <c:v>3000</c:v>
                </c:pt>
                <c:pt idx="1">
                  <c:v>3000</c:v>
                </c:pt>
                <c:pt idx="2">
                  <c:v>1000</c:v>
                </c:pt>
                <c:pt idx="3">
                  <c:v>300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59-C340-9865-8405B3F6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2107008"/>
        <c:axId val="122108544"/>
      </c:barChart>
      <c:catAx>
        <c:axId val="122107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108544"/>
        <c:crosses val="autoZero"/>
        <c:auto val="1"/>
        <c:lblAlgn val="ctr"/>
        <c:lblOffset val="100"/>
        <c:tickLblSkip val="1"/>
        <c:noMultiLvlLbl val="0"/>
      </c:catAx>
      <c:valAx>
        <c:axId val="122108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107008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[Registre-salarial(4)-2.xlsx]4.2. P. extrasalariales por gru!Tabla dinámica173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4.2. Media de las percepciones extrasalariales anuales, segregada por sexo y</a:t>
            </a:r>
            <a:r>
              <a:rPr lang="en-US" baseline="0"/>
              <a:t> </a:t>
            </a:r>
            <a:r>
              <a:rPr lang="en-US"/>
              <a:t>grupo profesional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'4.2. P. extrasalariales por gru'!$C$9:$C$10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'4.2. P. extrasalariales por gru'!$B$11:$B$18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'4.2. P. extrasalariales por gru'!$C$11:$C$18</c:f>
              <c:numCache>
                <c:formatCode>General</c:formatCode>
                <c:ptCount val="7"/>
                <c:pt idx="0">
                  <c:v>0</c:v>
                </c:pt>
                <c:pt idx="1">
                  <c:v>3000</c:v>
                </c:pt>
                <c:pt idx="2">
                  <c:v>900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8-A940-A552-4C7E9C55FC4E}"/>
            </c:ext>
          </c:extLst>
        </c:ser>
        <c:ser>
          <c:idx val="1"/>
          <c:order val="1"/>
          <c:tx>
            <c:strRef>
              <c:f>'4.2. P. extrasalariales por gru'!$D$9:$D$10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'4.2. P. extrasalariales por gru'!$B$11:$B$18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'4.2. P. extrasalariales por gru'!$D$11:$D$18</c:f>
              <c:numCache>
                <c:formatCode>General</c:formatCode>
                <c:ptCount val="7"/>
                <c:pt idx="0">
                  <c:v>3000</c:v>
                </c:pt>
                <c:pt idx="1">
                  <c:v>3000</c:v>
                </c:pt>
                <c:pt idx="2">
                  <c:v>1000</c:v>
                </c:pt>
                <c:pt idx="3">
                  <c:v>300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8-A940-A552-4C7E9C55F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1907840"/>
        <c:axId val="121909632"/>
      </c:barChart>
      <c:catAx>
        <c:axId val="121907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1909632"/>
        <c:crosses val="autoZero"/>
        <c:auto val="1"/>
        <c:lblAlgn val="ctr"/>
        <c:lblOffset val="100"/>
        <c:tickLblSkip val="1"/>
        <c:noMultiLvlLbl val="0"/>
      </c:catAx>
      <c:valAx>
        <c:axId val="12190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190784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[Registre-salarial(4)-2.xlsx]4.3. P. extrasalariales por pue!Tabla dinámica175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4.3. Media de las percepciones extrasalariales anuales, segregadas por sexo</a:t>
            </a:r>
            <a:r>
              <a:rPr lang="en-US" baseline="0"/>
              <a:t> y puesto de trabajo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'4.3. P. extrasalariales por pue'!$C$9:$C$10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'4.3. P. extrasalariales por pue'!$B$11:$B$18</c:f>
              <c:strCache>
                <c:ptCount val="7"/>
                <c:pt idx="0">
                  <c:v>Lloc de treball 1</c:v>
                </c:pt>
                <c:pt idx="1">
                  <c:v>Lloc de treball 2</c:v>
                </c:pt>
                <c:pt idx="2">
                  <c:v>Lloc de treball 3</c:v>
                </c:pt>
                <c:pt idx="3">
                  <c:v>Lloc de treball 4</c:v>
                </c:pt>
                <c:pt idx="4">
                  <c:v>Lloc de treball 5</c:v>
                </c:pt>
                <c:pt idx="5">
                  <c:v>Lloc de treball 6</c:v>
                </c:pt>
                <c:pt idx="6">
                  <c:v>Lloc de treball 7</c:v>
                </c:pt>
              </c:strCache>
            </c:strRef>
          </c:cat>
          <c:val>
            <c:numRef>
              <c:f>'4.3. P. extrasalariales por pue'!$C$11:$C$18</c:f>
              <c:numCache>
                <c:formatCode>General</c:formatCode>
                <c:ptCount val="7"/>
                <c:pt idx="0">
                  <c:v>0</c:v>
                </c:pt>
                <c:pt idx="1">
                  <c:v>3000</c:v>
                </c:pt>
                <c:pt idx="2">
                  <c:v>900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C6-F242-916E-DC0ECE823CB2}"/>
            </c:ext>
          </c:extLst>
        </c:ser>
        <c:ser>
          <c:idx val="1"/>
          <c:order val="1"/>
          <c:tx>
            <c:strRef>
              <c:f>'4.3. P. extrasalariales por pue'!$D$9:$D$10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'4.3. P. extrasalariales por pue'!$B$11:$B$18</c:f>
              <c:strCache>
                <c:ptCount val="7"/>
                <c:pt idx="0">
                  <c:v>Lloc de treball 1</c:v>
                </c:pt>
                <c:pt idx="1">
                  <c:v>Lloc de treball 2</c:v>
                </c:pt>
                <c:pt idx="2">
                  <c:v>Lloc de treball 3</c:v>
                </c:pt>
                <c:pt idx="3">
                  <c:v>Lloc de treball 4</c:v>
                </c:pt>
                <c:pt idx="4">
                  <c:v>Lloc de treball 5</c:v>
                </c:pt>
                <c:pt idx="5">
                  <c:v>Lloc de treball 6</c:v>
                </c:pt>
                <c:pt idx="6">
                  <c:v>Lloc de treball 7</c:v>
                </c:pt>
              </c:strCache>
            </c:strRef>
          </c:cat>
          <c:val>
            <c:numRef>
              <c:f>'4.3. P. extrasalariales por pue'!$D$11:$D$18</c:f>
              <c:numCache>
                <c:formatCode>General</c:formatCode>
                <c:ptCount val="7"/>
                <c:pt idx="0">
                  <c:v>3000</c:v>
                </c:pt>
                <c:pt idx="1">
                  <c:v>3000</c:v>
                </c:pt>
                <c:pt idx="2">
                  <c:v>1000</c:v>
                </c:pt>
                <c:pt idx="3">
                  <c:v>300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C6-F242-916E-DC0ECE823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2028416"/>
        <c:axId val="122029952"/>
      </c:barChart>
      <c:catAx>
        <c:axId val="122028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029952"/>
        <c:crosses val="autoZero"/>
        <c:auto val="1"/>
        <c:lblAlgn val="ctr"/>
        <c:lblOffset val="100"/>
        <c:tickLblSkip val="1"/>
        <c:noMultiLvlLbl val="0"/>
      </c:catAx>
      <c:valAx>
        <c:axId val="12202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0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[Registre-salarial(4)-2.xlsx]5. Horas extras!Tabla dinámica177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 Media de retribución anual</a:t>
            </a:r>
            <a:r>
              <a:rPr lang="en-US" baseline="0"/>
              <a:t> por</a:t>
            </a:r>
            <a:r>
              <a:rPr lang="en-US"/>
              <a:t> horas extraordinarias segregada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 Horas extras'!$C$9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'5. Horas extras'!$B$10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'5. Horas extras'!$C$10</c:f>
              <c:numCache>
                <c:formatCode>General</c:formatCode>
                <c:ptCount val="1"/>
                <c:pt idx="0">
                  <c:v>60.714285714285715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62-FA4B-9E0C-09897F873D59}"/>
            </c:ext>
          </c:extLst>
        </c:ser>
        <c:ser>
          <c:idx val="1"/>
          <c:order val="1"/>
          <c:tx>
            <c:strRef>
              <c:f>'5. Horas extras'!$D$9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'5. Horas extras'!$B$10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'5. Horas extras'!$D$10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62-FA4B-9E0C-09897F873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4569088"/>
        <c:axId val="124570624"/>
      </c:barChart>
      <c:catAx>
        <c:axId val="124569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24570624"/>
        <c:crosses val="autoZero"/>
        <c:auto val="1"/>
        <c:lblAlgn val="ctr"/>
        <c:lblOffset val="100"/>
        <c:tickLblSkip val="1"/>
        <c:noMultiLvlLbl val="0"/>
      </c:catAx>
      <c:valAx>
        <c:axId val="12457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56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[Registre-salarial(4)-2.xlsx]5.1. Horas extras por categoría!Tabla dinámica179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5.1. Media</a:t>
            </a:r>
            <a:r>
              <a:rPr lang="en-US" baseline="0"/>
              <a:t> </a:t>
            </a:r>
            <a:r>
              <a:rPr lang="en-US"/>
              <a:t>de retribución anual por horas extraordinarias, segregada por sexo</a:t>
            </a:r>
            <a:r>
              <a:rPr lang="en-US" baseline="0"/>
              <a:t> y</a:t>
            </a:r>
            <a:r>
              <a:rPr lang="en-US"/>
              <a:t> categoría profesional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'5.1. Horas extras por categoría'!$C$9:$C$10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'5.1. Horas extras por categoría'!$B$11:$B$18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'5.1. Horas extras por categoría'!$C$11:$C$18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7-4541-9DA5-85130EE43A72}"/>
            </c:ext>
          </c:extLst>
        </c:ser>
        <c:ser>
          <c:idx val="1"/>
          <c:order val="1"/>
          <c:tx>
            <c:strRef>
              <c:f>'5.1. Horas extras por categoría'!$D$9:$D$10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'5.1. Horas extras por categoría'!$B$11:$B$18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'5.1. Horas extras por categoría'!$D$11:$D$18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450</c:v>
                </c:pt>
                <c:pt idx="4">
                  <c:v>200</c:v>
                </c:pt>
                <c:pt idx="5">
                  <c:v>250</c:v>
                </c:pt>
                <c:pt idx="6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F7-4541-9DA5-85130EE4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2338304"/>
        <c:axId val="122356480"/>
      </c:barChart>
      <c:catAx>
        <c:axId val="122338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356480"/>
        <c:crosses val="autoZero"/>
        <c:auto val="1"/>
        <c:lblAlgn val="ctr"/>
        <c:lblOffset val="100"/>
        <c:tickLblSkip val="1"/>
        <c:noMultiLvlLbl val="0"/>
      </c:catAx>
      <c:valAx>
        <c:axId val="12235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338304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[Registre-salarial(4)-2.xlsx]1.1. Retribución por categoría!Tabla dinámica131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1.1. Media de la retribución total anual segregada por sexo</a:t>
            </a:r>
            <a:r>
              <a:rPr lang="en-US" baseline="0"/>
              <a:t> y</a:t>
            </a:r>
            <a:r>
              <a:rPr lang="en-US"/>
              <a:t> categoría profesional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'1.1. Retribución por categoría'!$C$9:$C$10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'1.1. Retribución por categoría'!$B$11:$B$18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'1.1. Retribución por categoría'!$C$11:$C$18</c:f>
              <c:numCache>
                <c:formatCode>General</c:formatCode>
                <c:ptCount val="7"/>
                <c:pt idx="0">
                  <c:v>0</c:v>
                </c:pt>
                <c:pt idx="1">
                  <c:v>18559</c:v>
                </c:pt>
                <c:pt idx="2">
                  <c:v>20984</c:v>
                </c:pt>
                <c:pt idx="3">
                  <c:v>18850</c:v>
                </c:pt>
                <c:pt idx="4">
                  <c:v>13766.666666666666</c:v>
                </c:pt>
                <c:pt idx="5">
                  <c:v>13302.895</c:v>
                </c:pt>
                <c:pt idx="6">
                  <c:v>8808.5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F-7349-AD9E-CA3E06523533}"/>
            </c:ext>
          </c:extLst>
        </c:ser>
        <c:ser>
          <c:idx val="1"/>
          <c:order val="1"/>
          <c:tx>
            <c:strRef>
              <c:f>'1.1. Retribución por categoría'!$D$9:$D$10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'1.1. Retribución por categoría'!$B$11:$B$18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'1.1. Retribución por categoría'!$D$11:$D$18</c:f>
              <c:numCache>
                <c:formatCode>General</c:formatCode>
                <c:ptCount val="7"/>
                <c:pt idx="0">
                  <c:v>28833.333333333332</c:v>
                </c:pt>
                <c:pt idx="1">
                  <c:v>30550</c:v>
                </c:pt>
                <c:pt idx="2">
                  <c:v>21800</c:v>
                </c:pt>
                <c:pt idx="3">
                  <c:v>19350</c:v>
                </c:pt>
                <c:pt idx="4">
                  <c:v>16600</c:v>
                </c:pt>
                <c:pt idx="5">
                  <c:v>14550</c:v>
                </c:pt>
                <c:pt idx="6">
                  <c:v>12650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6F-7349-AD9E-CA3E06523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9091200"/>
        <c:axId val="119092736"/>
      </c:barChart>
      <c:catAx>
        <c:axId val="119091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092736"/>
        <c:crosses val="autoZero"/>
        <c:auto val="1"/>
        <c:lblAlgn val="ctr"/>
        <c:lblOffset val="100"/>
        <c:tickLblSkip val="1"/>
        <c:noMultiLvlLbl val="0"/>
      </c:catAx>
      <c:valAx>
        <c:axId val="11909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09120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[Registre-salarial(4)-2.xlsx]5.2. Horas extras por grup pro.!Tabla dinámica181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5.2. Media de retribución anual por horas extraordinarias, segregada por sexo y</a:t>
            </a:r>
            <a:r>
              <a:rPr lang="en-US" baseline="0"/>
              <a:t> grupo</a:t>
            </a:r>
            <a:r>
              <a:rPr lang="en-US"/>
              <a:t> profesional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'5.2. Horas extras por grup pro.'!$C$9:$C$10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'5.2. Horas extras por grup pro.'!$B$11:$B$18</c:f>
              <c:strCache>
                <c:ptCount val="7"/>
                <c:pt idx="0">
                  <c:v>Grup professional 1</c:v>
                </c:pt>
                <c:pt idx="1">
                  <c:v>Grup professional 2</c:v>
                </c:pt>
                <c:pt idx="2">
                  <c:v>Grup professional 3</c:v>
                </c:pt>
                <c:pt idx="3">
                  <c:v>Grup professional 4</c:v>
                </c:pt>
                <c:pt idx="4">
                  <c:v>Grup professional 5</c:v>
                </c:pt>
                <c:pt idx="5">
                  <c:v>Grup professional 6</c:v>
                </c:pt>
                <c:pt idx="6">
                  <c:v>Grup professional 7</c:v>
                </c:pt>
              </c:strCache>
            </c:strRef>
          </c:cat>
          <c:val>
            <c:numRef>
              <c:f>'5.2. Horas extras por grup pro.'!$C$11:$C$18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8-2C45-A6BD-D44705D41444}"/>
            </c:ext>
          </c:extLst>
        </c:ser>
        <c:ser>
          <c:idx val="1"/>
          <c:order val="1"/>
          <c:tx>
            <c:strRef>
              <c:f>'5.2. Horas extras por grup pro.'!$D$9:$D$10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'5.2. Horas extras por grup pro.'!$B$11:$B$18</c:f>
              <c:strCache>
                <c:ptCount val="7"/>
                <c:pt idx="0">
                  <c:v>Grup professional 1</c:v>
                </c:pt>
                <c:pt idx="1">
                  <c:v>Grup professional 2</c:v>
                </c:pt>
                <c:pt idx="2">
                  <c:v>Grup professional 3</c:v>
                </c:pt>
                <c:pt idx="3">
                  <c:v>Grup professional 4</c:v>
                </c:pt>
                <c:pt idx="4">
                  <c:v>Grup professional 5</c:v>
                </c:pt>
                <c:pt idx="5">
                  <c:v>Grup professional 6</c:v>
                </c:pt>
                <c:pt idx="6">
                  <c:v>Grup professional 7</c:v>
                </c:pt>
              </c:strCache>
            </c:strRef>
          </c:cat>
          <c:val>
            <c:numRef>
              <c:f>'5.2. Horas extras por grup pro.'!$D$11:$D$18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450</c:v>
                </c:pt>
                <c:pt idx="4">
                  <c:v>200</c:v>
                </c:pt>
                <c:pt idx="5">
                  <c:v>250</c:v>
                </c:pt>
                <c:pt idx="6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8-2C45-A6BD-D44705D41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4621568"/>
        <c:axId val="124623104"/>
      </c:barChart>
      <c:catAx>
        <c:axId val="124621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623104"/>
        <c:crosses val="autoZero"/>
        <c:auto val="1"/>
        <c:lblAlgn val="ctr"/>
        <c:lblOffset val="100"/>
        <c:tickLblSkip val="1"/>
        <c:noMultiLvlLbl val="0"/>
      </c:catAx>
      <c:valAx>
        <c:axId val="12462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621568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[Registre-salarial(4)-2.xlsx]5.3. Horas extras por puesto!Tabla dinámica183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5.3. Media de retribución anual por</a:t>
            </a:r>
            <a:r>
              <a:rPr lang="en-US" baseline="0"/>
              <a:t> hora</a:t>
            </a:r>
            <a:r>
              <a:rPr lang="en-US"/>
              <a:t>s extraordinarias, segregada por sexo</a:t>
            </a:r>
            <a:r>
              <a:rPr lang="en-US" baseline="0"/>
              <a:t> y puesto</a:t>
            </a:r>
            <a:r>
              <a:rPr lang="en-US"/>
              <a:t> de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'5.3. Horas extras por puesto'!$C$9:$C$10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'5.3. Horas extras por puesto'!$B$11:$B$18</c:f>
              <c:strCache>
                <c:ptCount val="7"/>
                <c:pt idx="0">
                  <c:v>Lloc de treball 1</c:v>
                </c:pt>
                <c:pt idx="1">
                  <c:v>Lloc de treball 2</c:v>
                </c:pt>
                <c:pt idx="2">
                  <c:v>Lloc de treball 3</c:v>
                </c:pt>
                <c:pt idx="3">
                  <c:v>Lloc de treball 4</c:v>
                </c:pt>
                <c:pt idx="4">
                  <c:v>Lloc de treball 5</c:v>
                </c:pt>
                <c:pt idx="5">
                  <c:v>Lloc de treball 6</c:v>
                </c:pt>
                <c:pt idx="6">
                  <c:v>Lloc de treball 7</c:v>
                </c:pt>
              </c:strCache>
            </c:strRef>
          </c:cat>
          <c:val>
            <c:numRef>
              <c:f>'5.3. Horas extras por puesto'!$C$11:$C$18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B-5246-86F7-E7C0F76F738B}"/>
            </c:ext>
          </c:extLst>
        </c:ser>
        <c:ser>
          <c:idx val="1"/>
          <c:order val="1"/>
          <c:tx>
            <c:strRef>
              <c:f>'5.3. Horas extras por puesto'!$D$9:$D$10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'5.3. Horas extras por puesto'!$B$11:$B$18</c:f>
              <c:strCache>
                <c:ptCount val="7"/>
                <c:pt idx="0">
                  <c:v>Lloc de treball 1</c:v>
                </c:pt>
                <c:pt idx="1">
                  <c:v>Lloc de treball 2</c:v>
                </c:pt>
                <c:pt idx="2">
                  <c:v>Lloc de treball 3</c:v>
                </c:pt>
                <c:pt idx="3">
                  <c:v>Lloc de treball 4</c:v>
                </c:pt>
                <c:pt idx="4">
                  <c:v>Lloc de treball 5</c:v>
                </c:pt>
                <c:pt idx="5">
                  <c:v>Lloc de treball 6</c:v>
                </c:pt>
                <c:pt idx="6">
                  <c:v>Lloc de treball 7</c:v>
                </c:pt>
              </c:strCache>
            </c:strRef>
          </c:cat>
          <c:val>
            <c:numRef>
              <c:f>'5.3. Horas extras por puesto'!$D$11:$D$18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450</c:v>
                </c:pt>
                <c:pt idx="4">
                  <c:v>200</c:v>
                </c:pt>
                <c:pt idx="5">
                  <c:v>250</c:v>
                </c:pt>
                <c:pt idx="6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DB-5246-86F7-E7C0F76F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4840192"/>
        <c:axId val="124841984"/>
      </c:barChart>
      <c:catAx>
        <c:axId val="124840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841984"/>
        <c:crosses val="autoZero"/>
        <c:auto val="1"/>
        <c:lblAlgn val="ctr"/>
        <c:lblOffset val="100"/>
        <c:tickLblSkip val="1"/>
        <c:noMultiLvlLbl val="0"/>
      </c:catAx>
      <c:valAx>
        <c:axId val="12484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840192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26.1a. Mitjana del variable segregat per sexe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0603392"/>
        <c:axId val="120604928"/>
      </c:barChart>
      <c:catAx>
        <c:axId val="120603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20604928"/>
        <c:crosses val="autoZero"/>
        <c:auto val="1"/>
        <c:lblAlgn val="ctr"/>
        <c:lblOffset val="100"/>
        <c:tickLblSkip val="1"/>
        <c:noMultiLvlLbl val="0"/>
      </c:catAx>
      <c:valAx>
        <c:axId val="12060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60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[Registre-salarial(4)-2.xlsx]5. Horas extras!Tabla dinámica177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 Media de retribución anual por</a:t>
            </a:r>
            <a:r>
              <a:rPr lang="en-US" baseline="0"/>
              <a:t> </a:t>
            </a:r>
            <a:r>
              <a:rPr lang="en-US"/>
              <a:t>horas complementarias segregada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 Horas extras'!$C$9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'5. Horas extras'!$B$10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'5. Horas extras'!$C$10</c:f>
              <c:numCache>
                <c:formatCode>General</c:formatCode>
                <c:ptCount val="1"/>
                <c:pt idx="0">
                  <c:v>60.714285714285715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F0-2C4B-A653-C91AA8E1D783}"/>
            </c:ext>
          </c:extLst>
        </c:ser>
        <c:ser>
          <c:idx val="1"/>
          <c:order val="1"/>
          <c:tx>
            <c:strRef>
              <c:f>'5. Horas extras'!$D$9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'5. Horas extras'!$B$10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'5. Horas extras'!$D$10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F0-2C4B-A653-C91AA8E1D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0646656"/>
        <c:axId val="125707008"/>
      </c:barChart>
      <c:catAx>
        <c:axId val="120646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25707008"/>
        <c:crosses val="autoZero"/>
        <c:auto val="1"/>
        <c:lblAlgn val="ctr"/>
        <c:lblOffset val="100"/>
        <c:tickLblSkip val="1"/>
        <c:noMultiLvlLbl val="0"/>
      </c:catAx>
      <c:valAx>
        <c:axId val="12570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64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[Registre-salarial(4)-2.xlsx]6.1.H.compl. por categoría pro.!Tabla dinámica163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6.1. Media de retribución anual por horas complementarias, segregada por</a:t>
            </a:r>
            <a:r>
              <a:rPr lang="en-US" baseline="0"/>
              <a:t> sexo y </a:t>
            </a:r>
            <a:r>
              <a:rPr lang="en-US"/>
              <a:t>categoría profesional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'6.1.H.compl. por categoría pro.'!$C$9:$C$10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'6.1.H.compl. por categoría pro.'!$B$11:$B$18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'6.1.H.compl. por categoría pro.'!$C$11:$C$18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3-C448-9B96-8D7D055FE985}"/>
            </c:ext>
          </c:extLst>
        </c:ser>
        <c:ser>
          <c:idx val="1"/>
          <c:order val="1"/>
          <c:tx>
            <c:strRef>
              <c:f>'6.1.H.compl. por categoría pro.'!$D$9:$D$10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'6.1.H.compl. por categoría pro.'!$B$11:$B$18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'6.1.H.compl. por categoría pro.'!$D$11:$D$18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3-C448-9B96-8D7D055FE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5532416"/>
        <c:axId val="125546496"/>
      </c:barChart>
      <c:catAx>
        <c:axId val="125532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546496"/>
        <c:crosses val="autoZero"/>
        <c:auto val="1"/>
        <c:lblAlgn val="ctr"/>
        <c:lblOffset val="100"/>
        <c:tickLblSkip val="1"/>
        <c:noMultiLvlLbl val="0"/>
      </c:catAx>
      <c:valAx>
        <c:axId val="12554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532416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[Registre-salarial(4)-2.xlsx]6.2. H.compl. por grup pro.!Tabla dinámica165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6.2. Media de retribución anual por horas complementarias, segregada por sexo</a:t>
            </a:r>
            <a:r>
              <a:rPr lang="en-US" baseline="0"/>
              <a:t> y</a:t>
            </a:r>
            <a:r>
              <a:rPr lang="en-US"/>
              <a:t> grupo profesional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'6.2. H.compl. por grup pro.'!$C$9:$C$10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'6.2. H.compl. por grup pro.'!$B$11:$B$18</c:f>
              <c:strCache>
                <c:ptCount val="7"/>
                <c:pt idx="0">
                  <c:v>Grup professional 1</c:v>
                </c:pt>
                <c:pt idx="1">
                  <c:v>Grup professional 2</c:v>
                </c:pt>
                <c:pt idx="2">
                  <c:v>Grup professional 3</c:v>
                </c:pt>
                <c:pt idx="3">
                  <c:v>Grup professional 4</c:v>
                </c:pt>
                <c:pt idx="4">
                  <c:v>Grup professional 5</c:v>
                </c:pt>
                <c:pt idx="5">
                  <c:v>Grup professional 6</c:v>
                </c:pt>
                <c:pt idx="6">
                  <c:v>Grup professional 7</c:v>
                </c:pt>
              </c:strCache>
            </c:strRef>
          </c:cat>
          <c:val>
            <c:numRef>
              <c:f>'6.2. H.compl. por grup pro.'!$C$11:$C$18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1-8F4F-B3BF-2EC8A7AECF32}"/>
            </c:ext>
          </c:extLst>
        </c:ser>
        <c:ser>
          <c:idx val="1"/>
          <c:order val="1"/>
          <c:tx>
            <c:strRef>
              <c:f>'6.2. H.compl. por grup pro.'!$D$9:$D$10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'6.2. H.compl. por grup pro.'!$B$11:$B$18</c:f>
              <c:strCache>
                <c:ptCount val="7"/>
                <c:pt idx="0">
                  <c:v>Grup professional 1</c:v>
                </c:pt>
                <c:pt idx="1">
                  <c:v>Grup professional 2</c:v>
                </c:pt>
                <c:pt idx="2">
                  <c:v>Grup professional 3</c:v>
                </c:pt>
                <c:pt idx="3">
                  <c:v>Grup professional 4</c:v>
                </c:pt>
                <c:pt idx="4">
                  <c:v>Grup professional 5</c:v>
                </c:pt>
                <c:pt idx="5">
                  <c:v>Grup professional 6</c:v>
                </c:pt>
                <c:pt idx="6">
                  <c:v>Grup professional 7</c:v>
                </c:pt>
              </c:strCache>
            </c:strRef>
          </c:cat>
          <c:val>
            <c:numRef>
              <c:f>'6.2. H.compl. por grup pro.'!$D$11:$D$18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1-8F4F-B3BF-2EC8A7AEC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5318656"/>
        <c:axId val="125320192"/>
      </c:barChart>
      <c:catAx>
        <c:axId val="125318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320192"/>
        <c:crosses val="autoZero"/>
        <c:auto val="1"/>
        <c:lblAlgn val="ctr"/>
        <c:lblOffset val="100"/>
        <c:tickLblSkip val="1"/>
        <c:noMultiLvlLbl val="0"/>
      </c:catAx>
      <c:valAx>
        <c:axId val="12532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318656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[Registre-salarial(4)-2.xlsx]6.3. H.compl. Por puesto!Tabla dinámica167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6.3. Media de retribución anual por horas complementarias, segregada por</a:t>
            </a:r>
            <a:r>
              <a:rPr lang="en-US" baseline="0"/>
              <a:t> sexo y puesto de trabajo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'6.3. H.compl. Por puesto'!$C$9:$C$10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'6.3. H.compl. Por puesto'!$B$11:$B$18</c:f>
              <c:strCache>
                <c:ptCount val="7"/>
                <c:pt idx="0">
                  <c:v>Lloc de treball 1</c:v>
                </c:pt>
                <c:pt idx="1">
                  <c:v>Lloc de treball 2</c:v>
                </c:pt>
                <c:pt idx="2">
                  <c:v>Lloc de treball 3</c:v>
                </c:pt>
                <c:pt idx="3">
                  <c:v>Lloc de treball 4</c:v>
                </c:pt>
                <c:pt idx="4">
                  <c:v>Lloc de treball 5</c:v>
                </c:pt>
                <c:pt idx="5">
                  <c:v>Lloc de treball 6</c:v>
                </c:pt>
                <c:pt idx="6">
                  <c:v>Lloc de treball 7</c:v>
                </c:pt>
              </c:strCache>
            </c:strRef>
          </c:cat>
          <c:val>
            <c:numRef>
              <c:f>'6.3. H.compl. Por puesto'!$C$11:$C$18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6-5745-9517-2DD4A1720FB9}"/>
            </c:ext>
          </c:extLst>
        </c:ser>
        <c:ser>
          <c:idx val="1"/>
          <c:order val="1"/>
          <c:tx>
            <c:strRef>
              <c:f>'6.3. H.compl. Por puesto'!$D$9:$D$10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'6.3. H.compl. Por puesto'!$B$11:$B$18</c:f>
              <c:strCache>
                <c:ptCount val="7"/>
                <c:pt idx="0">
                  <c:v>Lloc de treball 1</c:v>
                </c:pt>
                <c:pt idx="1">
                  <c:v>Lloc de treball 2</c:v>
                </c:pt>
                <c:pt idx="2">
                  <c:v>Lloc de treball 3</c:v>
                </c:pt>
                <c:pt idx="3">
                  <c:v>Lloc de treball 4</c:v>
                </c:pt>
                <c:pt idx="4">
                  <c:v>Lloc de treball 5</c:v>
                </c:pt>
                <c:pt idx="5">
                  <c:v>Lloc de treball 6</c:v>
                </c:pt>
                <c:pt idx="6">
                  <c:v>Lloc de treball 7</c:v>
                </c:pt>
              </c:strCache>
            </c:strRef>
          </c:cat>
          <c:val>
            <c:numRef>
              <c:f>'6.3. H.compl. Por puesto'!$D$11:$D$18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56-5745-9517-2DD4A172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5596416"/>
        <c:axId val="125597952"/>
      </c:barChart>
      <c:catAx>
        <c:axId val="125596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597952"/>
        <c:crosses val="autoZero"/>
        <c:auto val="1"/>
        <c:lblAlgn val="ctr"/>
        <c:lblOffset val="100"/>
        <c:tickLblSkip val="1"/>
        <c:noMultiLvlLbl val="0"/>
      </c:catAx>
      <c:valAx>
        <c:axId val="12559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596416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[Registre-salarial(4)-2.xlsx]1.2. Retribución por grup pro.!Tabla dinámica133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1.2. Media de la retribución total anual segregada por sexo</a:t>
            </a:r>
            <a:r>
              <a:rPr lang="en-US" baseline="0"/>
              <a:t> y</a:t>
            </a:r>
            <a:r>
              <a:rPr lang="en-US"/>
              <a:t> grupo profesional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'1.2. Retribución por grup pro.'!$C$9:$C$10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'1.2. Retribución por grup pro.'!$B$11:$B$18</c:f>
              <c:strCache>
                <c:ptCount val="7"/>
                <c:pt idx="0">
                  <c:v>Grup professional 1</c:v>
                </c:pt>
                <c:pt idx="1">
                  <c:v>Grup professional 2</c:v>
                </c:pt>
                <c:pt idx="2">
                  <c:v>Grup professional 3</c:v>
                </c:pt>
                <c:pt idx="3">
                  <c:v>Grup professional 4</c:v>
                </c:pt>
                <c:pt idx="4">
                  <c:v>Grup professional 5</c:v>
                </c:pt>
                <c:pt idx="5">
                  <c:v>Grup professional 6</c:v>
                </c:pt>
                <c:pt idx="6">
                  <c:v>Grup professional 7</c:v>
                </c:pt>
              </c:strCache>
            </c:strRef>
          </c:cat>
          <c:val>
            <c:numRef>
              <c:f>'1.2. Retribución por grup pro.'!$C$11:$C$18</c:f>
              <c:numCache>
                <c:formatCode>General</c:formatCode>
                <c:ptCount val="7"/>
                <c:pt idx="0">
                  <c:v>0</c:v>
                </c:pt>
                <c:pt idx="1">
                  <c:v>18559</c:v>
                </c:pt>
                <c:pt idx="2">
                  <c:v>20984</c:v>
                </c:pt>
                <c:pt idx="3">
                  <c:v>18850</c:v>
                </c:pt>
                <c:pt idx="4">
                  <c:v>13766.666666666666</c:v>
                </c:pt>
                <c:pt idx="5">
                  <c:v>13302.895</c:v>
                </c:pt>
                <c:pt idx="6">
                  <c:v>8808.5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E-344D-9F45-A474953638E6}"/>
            </c:ext>
          </c:extLst>
        </c:ser>
        <c:ser>
          <c:idx val="1"/>
          <c:order val="1"/>
          <c:tx>
            <c:strRef>
              <c:f>'1.2. Retribución por grup pro.'!$D$9:$D$10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'1.2. Retribución por grup pro.'!$B$11:$B$18</c:f>
              <c:strCache>
                <c:ptCount val="7"/>
                <c:pt idx="0">
                  <c:v>Grup professional 1</c:v>
                </c:pt>
                <c:pt idx="1">
                  <c:v>Grup professional 2</c:v>
                </c:pt>
                <c:pt idx="2">
                  <c:v>Grup professional 3</c:v>
                </c:pt>
                <c:pt idx="3">
                  <c:v>Grup professional 4</c:v>
                </c:pt>
                <c:pt idx="4">
                  <c:v>Grup professional 5</c:v>
                </c:pt>
                <c:pt idx="5">
                  <c:v>Grup professional 6</c:v>
                </c:pt>
                <c:pt idx="6">
                  <c:v>Grup professional 7</c:v>
                </c:pt>
              </c:strCache>
            </c:strRef>
          </c:cat>
          <c:val>
            <c:numRef>
              <c:f>'1.2. Retribución por grup pro.'!$D$11:$D$18</c:f>
              <c:numCache>
                <c:formatCode>General</c:formatCode>
                <c:ptCount val="7"/>
                <c:pt idx="0">
                  <c:v>28833.333333333332</c:v>
                </c:pt>
                <c:pt idx="1">
                  <c:v>30550</c:v>
                </c:pt>
                <c:pt idx="2">
                  <c:v>21800</c:v>
                </c:pt>
                <c:pt idx="3">
                  <c:v>19350</c:v>
                </c:pt>
                <c:pt idx="4">
                  <c:v>16600</c:v>
                </c:pt>
                <c:pt idx="5">
                  <c:v>14550</c:v>
                </c:pt>
                <c:pt idx="6">
                  <c:v>12650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CE-344D-9F45-A47495363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8859264"/>
        <c:axId val="118860800"/>
      </c:barChart>
      <c:catAx>
        <c:axId val="118859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860800"/>
        <c:crosses val="autoZero"/>
        <c:auto val="1"/>
        <c:lblAlgn val="ctr"/>
        <c:lblOffset val="100"/>
        <c:tickLblSkip val="1"/>
        <c:noMultiLvlLbl val="0"/>
      </c:catAx>
      <c:valAx>
        <c:axId val="11886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859264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[Registre-salarial(4)-2.xlsx]1.3. Retribución por puesto!Tabla dinámica135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1.3. Media de la retribución total anual segregada por sexo</a:t>
            </a:r>
            <a:r>
              <a:rPr lang="en-US" baseline="0"/>
              <a:t> y puesto de trabajo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'1.3. Retribución por puesto'!$C$9:$C$10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'1.3. Retribución por puesto'!$B$11:$B$18</c:f>
              <c:strCache>
                <c:ptCount val="7"/>
                <c:pt idx="0">
                  <c:v>Lloc de treball 1</c:v>
                </c:pt>
                <c:pt idx="1">
                  <c:v>Lloc de treball 2</c:v>
                </c:pt>
                <c:pt idx="2">
                  <c:v>Lloc de treball 3</c:v>
                </c:pt>
                <c:pt idx="3">
                  <c:v>Lloc de treball 4</c:v>
                </c:pt>
                <c:pt idx="4">
                  <c:v>Lloc de treball 5</c:v>
                </c:pt>
                <c:pt idx="5">
                  <c:v>Lloc de treball 6</c:v>
                </c:pt>
                <c:pt idx="6">
                  <c:v>Lloc de treball 7</c:v>
                </c:pt>
              </c:strCache>
            </c:strRef>
          </c:cat>
          <c:val>
            <c:numRef>
              <c:f>'1.3. Retribución por puesto'!$C$11:$C$18</c:f>
              <c:numCache>
                <c:formatCode>General</c:formatCode>
                <c:ptCount val="7"/>
                <c:pt idx="0">
                  <c:v>0</c:v>
                </c:pt>
                <c:pt idx="1">
                  <c:v>18559</c:v>
                </c:pt>
                <c:pt idx="2">
                  <c:v>20984</c:v>
                </c:pt>
                <c:pt idx="3">
                  <c:v>18850</c:v>
                </c:pt>
                <c:pt idx="4">
                  <c:v>13766.666666666666</c:v>
                </c:pt>
                <c:pt idx="5">
                  <c:v>13302.895</c:v>
                </c:pt>
                <c:pt idx="6">
                  <c:v>8808.5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49-ED44-B95E-EB16E8CBE1C2}"/>
            </c:ext>
          </c:extLst>
        </c:ser>
        <c:ser>
          <c:idx val="1"/>
          <c:order val="1"/>
          <c:tx>
            <c:strRef>
              <c:f>'1.3. Retribución por puesto'!$D$9:$D$10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'1.3. Retribución por puesto'!$B$11:$B$18</c:f>
              <c:strCache>
                <c:ptCount val="7"/>
                <c:pt idx="0">
                  <c:v>Lloc de treball 1</c:v>
                </c:pt>
                <c:pt idx="1">
                  <c:v>Lloc de treball 2</c:v>
                </c:pt>
                <c:pt idx="2">
                  <c:v>Lloc de treball 3</c:v>
                </c:pt>
                <c:pt idx="3">
                  <c:v>Lloc de treball 4</c:v>
                </c:pt>
                <c:pt idx="4">
                  <c:v>Lloc de treball 5</c:v>
                </c:pt>
                <c:pt idx="5">
                  <c:v>Lloc de treball 6</c:v>
                </c:pt>
                <c:pt idx="6">
                  <c:v>Lloc de treball 7</c:v>
                </c:pt>
              </c:strCache>
            </c:strRef>
          </c:cat>
          <c:val>
            <c:numRef>
              <c:f>'1.3. Retribución por puesto'!$D$11:$D$18</c:f>
              <c:numCache>
                <c:formatCode>General</c:formatCode>
                <c:ptCount val="7"/>
                <c:pt idx="0">
                  <c:v>28833.333333333332</c:v>
                </c:pt>
                <c:pt idx="1">
                  <c:v>30550</c:v>
                </c:pt>
                <c:pt idx="2">
                  <c:v>21800</c:v>
                </c:pt>
                <c:pt idx="3">
                  <c:v>19350</c:v>
                </c:pt>
                <c:pt idx="4">
                  <c:v>16600</c:v>
                </c:pt>
                <c:pt idx="5">
                  <c:v>14550</c:v>
                </c:pt>
                <c:pt idx="6">
                  <c:v>12650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49-ED44-B95E-EB16E8CBE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9001856"/>
        <c:axId val="119003392"/>
      </c:barChart>
      <c:catAx>
        <c:axId val="119001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003392"/>
        <c:crosses val="autoZero"/>
        <c:auto val="1"/>
        <c:lblAlgn val="ctr"/>
        <c:lblOffset val="100"/>
        <c:tickLblSkip val="1"/>
        <c:noMultiLvlLbl val="0"/>
      </c:catAx>
      <c:valAx>
        <c:axId val="11900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001856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[Registre-salarial(4)-2.xlsx]2. Salario base!Tabla dinámica137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 Media del salario base anual segregada por</a:t>
            </a:r>
            <a:r>
              <a:rPr lang="en-US" baseline="0"/>
              <a:t> sexo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Salario base'!$C$9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Salario base'!$B$10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'2. Salario base'!$C$10</c:f>
              <c:numCache>
                <c:formatCode>General</c:formatCode>
                <c:ptCount val="1"/>
                <c:pt idx="0">
                  <c:v>432.14285714285717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CF-7D45-AD89-538AD94CC03A}"/>
            </c:ext>
          </c:extLst>
        </c:ser>
        <c:ser>
          <c:idx val="1"/>
          <c:order val="1"/>
          <c:tx>
            <c:strRef>
              <c:f>'2. Salario base'!$D$9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Salario base'!$B$10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'2. Salario base'!$D$10</c:f>
              <c:numCache>
                <c:formatCode>General</c:formatCode>
                <c:ptCount val="1"/>
                <c:pt idx="0">
                  <c:v>1692.3076923076924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CF-7D45-AD89-538AD94CC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9083264"/>
        <c:axId val="109093248"/>
      </c:barChart>
      <c:catAx>
        <c:axId val="109083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09093248"/>
        <c:crosses val="autoZero"/>
        <c:auto val="1"/>
        <c:lblAlgn val="ctr"/>
        <c:lblOffset val="100"/>
        <c:tickLblSkip val="1"/>
        <c:noMultiLvlLbl val="0"/>
      </c:catAx>
      <c:valAx>
        <c:axId val="10909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908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[Registre-salarial(4)-2.xlsx]2.1. Salario base por categoría!Tabla dinámica139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2.1. Media del salario base anual segregada por sexo y</a:t>
            </a:r>
            <a:r>
              <a:rPr lang="en-US" baseline="0"/>
              <a:t> </a:t>
            </a:r>
            <a:r>
              <a:rPr lang="en-US"/>
              <a:t>categoría profesional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'2.1. Salario base por categoría'!$C$9:$C$10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'2.1. Salario base por categoría'!$B$11:$B$18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'2.1. Salario base por categoría'!$C$11:$C$18</c:f>
              <c:numCache>
                <c:formatCode>General</c:formatCode>
                <c:ptCount val="7"/>
                <c:pt idx="0">
                  <c:v>0</c:v>
                </c:pt>
                <c:pt idx="1">
                  <c:v>14559</c:v>
                </c:pt>
                <c:pt idx="2">
                  <c:v>19334</c:v>
                </c:pt>
                <c:pt idx="3">
                  <c:v>18000</c:v>
                </c:pt>
                <c:pt idx="4">
                  <c:v>13333.333333333334</c:v>
                </c:pt>
                <c:pt idx="5">
                  <c:v>12915.395</c:v>
                </c:pt>
                <c:pt idx="6">
                  <c:v>8708.5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1-944B-92D8-BBCAED4522D1}"/>
            </c:ext>
          </c:extLst>
        </c:ser>
        <c:ser>
          <c:idx val="1"/>
          <c:order val="1"/>
          <c:tx>
            <c:strRef>
              <c:f>'2.1. Salario base por categoría'!$D$9:$D$10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'2.1. Salario base por categoría'!$B$11:$B$18</c:f>
              <c:strCache>
                <c:ptCount val="7"/>
                <c:pt idx="0">
                  <c:v>Categoria professional 1</c:v>
                </c:pt>
                <c:pt idx="1">
                  <c:v>Categoria professional 2</c:v>
                </c:pt>
                <c:pt idx="2">
                  <c:v>Categoria professional 3</c:v>
                </c:pt>
                <c:pt idx="3">
                  <c:v>Categoria professional 4</c:v>
                </c:pt>
                <c:pt idx="4">
                  <c:v>Categoria professional 5</c:v>
                </c:pt>
                <c:pt idx="5">
                  <c:v>Categoria professional 6</c:v>
                </c:pt>
                <c:pt idx="6">
                  <c:v>Categoria professional 7</c:v>
                </c:pt>
              </c:strCache>
            </c:strRef>
          </c:cat>
          <c:val>
            <c:numRef>
              <c:f>'2.1. Salario base por categoría'!$D$11:$D$18</c:f>
              <c:numCache>
                <c:formatCode>General</c:formatCode>
                <c:ptCount val="7"/>
                <c:pt idx="0">
                  <c:v>24000</c:v>
                </c:pt>
                <c:pt idx="1">
                  <c:v>21500</c:v>
                </c:pt>
                <c:pt idx="2">
                  <c:v>20000</c:v>
                </c:pt>
                <c:pt idx="3">
                  <c:v>18000</c:v>
                </c:pt>
                <c:pt idx="4">
                  <c:v>16000</c:v>
                </c:pt>
                <c:pt idx="5">
                  <c:v>14000</c:v>
                </c:pt>
                <c:pt idx="6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D1-944B-92D8-BBCAED45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9329152"/>
        <c:axId val="119330688"/>
      </c:barChart>
      <c:catAx>
        <c:axId val="119329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330688"/>
        <c:crosses val="autoZero"/>
        <c:auto val="1"/>
        <c:lblAlgn val="ctr"/>
        <c:lblOffset val="100"/>
        <c:tickLblSkip val="1"/>
        <c:noMultiLvlLbl val="0"/>
      </c:catAx>
      <c:valAx>
        <c:axId val="11933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329152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[Registre-salarial(4)-2.xlsx]2.2. Salario base por grup pro.!Tabla dinámica141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2.2. Media del salario base anual segregada por sexo y grupo profesional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'2.2. Salario base por grup pro.'!$C$9:$C$10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'2.2. Salario base por grup pro.'!$B$11:$B$18</c:f>
              <c:strCache>
                <c:ptCount val="7"/>
                <c:pt idx="0">
                  <c:v>Grup professional 1</c:v>
                </c:pt>
                <c:pt idx="1">
                  <c:v>Grup professional 2</c:v>
                </c:pt>
                <c:pt idx="2">
                  <c:v>Grup professional 3</c:v>
                </c:pt>
                <c:pt idx="3">
                  <c:v>Grup professional 4</c:v>
                </c:pt>
                <c:pt idx="4">
                  <c:v>Grup professional 5</c:v>
                </c:pt>
                <c:pt idx="5">
                  <c:v>Grup professional 6</c:v>
                </c:pt>
                <c:pt idx="6">
                  <c:v>Grup professional 7</c:v>
                </c:pt>
              </c:strCache>
            </c:strRef>
          </c:cat>
          <c:val>
            <c:numRef>
              <c:f>'2.2. Salario base por grup pro.'!$C$11:$C$18</c:f>
              <c:numCache>
                <c:formatCode>General</c:formatCode>
                <c:ptCount val="7"/>
                <c:pt idx="0">
                  <c:v>0</c:v>
                </c:pt>
                <c:pt idx="1">
                  <c:v>14559</c:v>
                </c:pt>
                <c:pt idx="2">
                  <c:v>19334</c:v>
                </c:pt>
                <c:pt idx="3">
                  <c:v>18000</c:v>
                </c:pt>
                <c:pt idx="4">
                  <c:v>13333.333333333334</c:v>
                </c:pt>
                <c:pt idx="5">
                  <c:v>12915.395</c:v>
                </c:pt>
                <c:pt idx="6">
                  <c:v>8708.5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31-EB48-B68F-76262664C0C1}"/>
            </c:ext>
          </c:extLst>
        </c:ser>
        <c:ser>
          <c:idx val="1"/>
          <c:order val="1"/>
          <c:tx>
            <c:strRef>
              <c:f>'2.2. Salario base por grup pro.'!$D$9:$D$10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'2.2. Salario base por grup pro.'!$B$11:$B$18</c:f>
              <c:strCache>
                <c:ptCount val="7"/>
                <c:pt idx="0">
                  <c:v>Grup professional 1</c:v>
                </c:pt>
                <c:pt idx="1">
                  <c:v>Grup professional 2</c:v>
                </c:pt>
                <c:pt idx="2">
                  <c:v>Grup professional 3</c:v>
                </c:pt>
                <c:pt idx="3">
                  <c:v>Grup professional 4</c:v>
                </c:pt>
                <c:pt idx="4">
                  <c:v>Grup professional 5</c:v>
                </c:pt>
                <c:pt idx="5">
                  <c:v>Grup professional 6</c:v>
                </c:pt>
                <c:pt idx="6">
                  <c:v>Grup professional 7</c:v>
                </c:pt>
              </c:strCache>
            </c:strRef>
          </c:cat>
          <c:val>
            <c:numRef>
              <c:f>'2.2. Salario base por grup pro.'!$D$11:$D$18</c:f>
              <c:numCache>
                <c:formatCode>General</c:formatCode>
                <c:ptCount val="7"/>
                <c:pt idx="0">
                  <c:v>24000</c:v>
                </c:pt>
                <c:pt idx="1">
                  <c:v>21500</c:v>
                </c:pt>
                <c:pt idx="2">
                  <c:v>20000</c:v>
                </c:pt>
                <c:pt idx="3">
                  <c:v>18000</c:v>
                </c:pt>
                <c:pt idx="4">
                  <c:v>16000</c:v>
                </c:pt>
                <c:pt idx="5">
                  <c:v>14000</c:v>
                </c:pt>
                <c:pt idx="6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31-EB48-B68F-76262664C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9891840"/>
        <c:axId val="119893376"/>
      </c:barChart>
      <c:catAx>
        <c:axId val="119891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893376"/>
        <c:crosses val="autoZero"/>
        <c:auto val="1"/>
        <c:lblAlgn val="ctr"/>
        <c:lblOffset val="100"/>
        <c:tickLblSkip val="1"/>
        <c:noMultiLvlLbl val="0"/>
      </c:catAx>
      <c:valAx>
        <c:axId val="11989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89184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[Registre-salarial(4)-2.xlsx]2.3. Salario base por puesto!Tabla dinámica143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2.3. Media del salario base anual segregada por sexo</a:t>
            </a:r>
            <a:r>
              <a:rPr lang="en-US" baseline="0"/>
              <a:t> y puesto de trabajo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'2.3. Salario base por puesto'!$C$9:$C$10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'2.3. Salario base por puesto'!$B$11:$B$18</c:f>
              <c:strCache>
                <c:ptCount val="7"/>
                <c:pt idx="0">
                  <c:v>Lloc de treball 1</c:v>
                </c:pt>
                <c:pt idx="1">
                  <c:v>Lloc de treball 2</c:v>
                </c:pt>
                <c:pt idx="2">
                  <c:v>Lloc de treball 3</c:v>
                </c:pt>
                <c:pt idx="3">
                  <c:v>Lloc de treball 4</c:v>
                </c:pt>
                <c:pt idx="4">
                  <c:v>Lloc de treball 5</c:v>
                </c:pt>
                <c:pt idx="5">
                  <c:v>Lloc de treball 6</c:v>
                </c:pt>
                <c:pt idx="6">
                  <c:v>Lloc de treball 7</c:v>
                </c:pt>
              </c:strCache>
            </c:strRef>
          </c:cat>
          <c:val>
            <c:numRef>
              <c:f>'2.3. Salario base por puesto'!$C$11:$C$18</c:f>
              <c:numCache>
                <c:formatCode>General</c:formatCode>
                <c:ptCount val="7"/>
                <c:pt idx="0">
                  <c:v>0</c:v>
                </c:pt>
                <c:pt idx="1">
                  <c:v>14559</c:v>
                </c:pt>
                <c:pt idx="2">
                  <c:v>19334</c:v>
                </c:pt>
                <c:pt idx="3">
                  <c:v>18000</c:v>
                </c:pt>
                <c:pt idx="4">
                  <c:v>13333.333333333334</c:v>
                </c:pt>
                <c:pt idx="5">
                  <c:v>12915.395</c:v>
                </c:pt>
                <c:pt idx="6">
                  <c:v>8708.5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B-174B-8469-CDA4212A9E56}"/>
            </c:ext>
          </c:extLst>
        </c:ser>
        <c:ser>
          <c:idx val="1"/>
          <c:order val="1"/>
          <c:tx>
            <c:strRef>
              <c:f>'2.3. Salario base por puesto'!$D$9:$D$10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'2.3. Salario base por puesto'!$B$11:$B$18</c:f>
              <c:strCache>
                <c:ptCount val="7"/>
                <c:pt idx="0">
                  <c:v>Lloc de treball 1</c:v>
                </c:pt>
                <c:pt idx="1">
                  <c:v>Lloc de treball 2</c:v>
                </c:pt>
                <c:pt idx="2">
                  <c:v>Lloc de treball 3</c:v>
                </c:pt>
                <c:pt idx="3">
                  <c:v>Lloc de treball 4</c:v>
                </c:pt>
                <c:pt idx="4">
                  <c:v>Lloc de treball 5</c:v>
                </c:pt>
                <c:pt idx="5">
                  <c:v>Lloc de treball 6</c:v>
                </c:pt>
                <c:pt idx="6">
                  <c:v>Lloc de treball 7</c:v>
                </c:pt>
              </c:strCache>
            </c:strRef>
          </c:cat>
          <c:val>
            <c:numRef>
              <c:f>'2.3. Salario base por puesto'!$D$11:$D$18</c:f>
              <c:numCache>
                <c:formatCode>General</c:formatCode>
                <c:ptCount val="7"/>
                <c:pt idx="0">
                  <c:v>24000</c:v>
                </c:pt>
                <c:pt idx="1">
                  <c:v>21500</c:v>
                </c:pt>
                <c:pt idx="2">
                  <c:v>20000</c:v>
                </c:pt>
                <c:pt idx="3">
                  <c:v>18000</c:v>
                </c:pt>
                <c:pt idx="4">
                  <c:v>16000</c:v>
                </c:pt>
                <c:pt idx="5">
                  <c:v>14000</c:v>
                </c:pt>
                <c:pt idx="6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B-174B-8469-CDA4212A9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0020352"/>
        <c:axId val="120030336"/>
      </c:barChart>
      <c:catAx>
        <c:axId val="120020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030336"/>
        <c:crosses val="autoZero"/>
        <c:auto val="1"/>
        <c:lblAlgn val="ctr"/>
        <c:lblOffset val="100"/>
        <c:tickLblSkip val="1"/>
        <c:noMultiLvlLbl val="0"/>
      </c:catAx>
      <c:valAx>
        <c:axId val="12003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020352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18.1a. Mitjana dels complements salarials obligatoris segregats per sexe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8964992"/>
        <c:axId val="119952896"/>
      </c:barChart>
      <c:catAx>
        <c:axId val="118964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19952896"/>
        <c:crosses val="autoZero"/>
        <c:auto val="1"/>
        <c:lblAlgn val="ctr"/>
        <c:lblOffset val="100"/>
        <c:tickLblSkip val="1"/>
        <c:noMultiLvlLbl val="0"/>
      </c:catAx>
      <c:valAx>
        <c:axId val="11995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96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158750</xdr:colOff>
      <xdr:row>5</xdr:row>
      <xdr:rowOff>111125</xdr:rowOff>
    </xdr:from>
    <xdr:to>
      <xdr:col>13</xdr:col>
      <xdr:colOff>158750</xdr:colOff>
      <xdr:row>20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AAEBD36-5A5B-4ADB-9BE4-4A0158BCA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63E774E-3173-448E-9CA8-4E21B6109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13</xdr:col>
      <xdr:colOff>0</xdr:colOff>
      <xdr:row>19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F8D5818-7427-4E14-AD1E-24764DE81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314815" missingItemsLimit="0" createdVersion="3" refreshedVersion="6" minRefreshableVersion="3" recordCount="27" xr:uid="{00000000-000A-0000-FFFF-FFFF64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/>
    </cacheField>
    <cacheField name="Puesto de Trabajo" numFmtId="49">
      <sharedItems count="7">
        <s v="Lloc de treball 1"/>
        <s v="Lloc de treball 2"/>
        <s v="Lloc de treball 3"/>
        <s v="Lloc de treball 4"/>
        <s v="Lloc de treball 5"/>
        <s v="Lloc de treball 6"/>
        <s v="Lloc de treball 7"/>
      </sharedItems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4074074" missingItemsLimit="0" createdVersion="3" refreshedVersion="6" minRefreshableVersion="3" recordCount="27" xr:uid="{00000000-000A-0000-FFFF-FFFF42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 count="7">
        <s v="Categoria professional 1"/>
        <s v="Categoria professional 2"/>
        <s v="Categoria professional 3"/>
        <s v="Categoria professional 4"/>
        <s v="Categoria professional 5"/>
        <s v="Categoria professional 6"/>
        <s v="Categoria professional 7"/>
      </sharedItems>
    </cacheField>
    <cacheField name="Grupo profesional" numFmtId="49">
      <sharedItems/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4074074" missingItemsLimit="0" createdVersion="3" refreshedVersion="6" minRefreshableVersion="3" recordCount="27" xr:uid="{00000000-000A-0000-FFFF-FFFF3E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/>
    </cacheField>
    <cacheField name="Puesto de Trabajo" numFmtId="49">
      <sharedItems count="7">
        <s v="Lloc de treball 1"/>
        <s v="Lloc de treball 2"/>
        <s v="Lloc de treball 3"/>
        <s v="Lloc de treball 4"/>
        <s v="Lloc de treball 5"/>
        <s v="Lloc de treball 6"/>
        <s v="Lloc de treball 7"/>
      </sharedItems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4189812" missingItemsLimit="0" createdVersion="3" refreshedVersion="6" minRefreshableVersion="3" recordCount="27" xr:uid="{00000000-000A-0000-FFFF-FFFF3A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 count="7">
        <s v="Grup professional 1"/>
        <s v="Grup professional 2"/>
        <s v="Grup professional 3"/>
        <s v="Grup professional 4"/>
        <s v="Grup professional 5"/>
        <s v="Grup professional 6"/>
        <s v="Grup professional 7"/>
      </sharedItems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4305558" missingItemsLimit="0" createdVersion="3" refreshedVersion="6" minRefreshableVersion="3" recordCount="27" xr:uid="{00000000-000A-0000-FFFF-FFFF36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 count="7">
        <s v="Categoria professional 1"/>
        <s v="Categoria professional 2"/>
        <s v="Categoria professional 3"/>
        <s v="Categoria professional 4"/>
        <s v="Categoria professional 5"/>
        <s v="Categoria professional 6"/>
        <s v="Categoria professional 7"/>
      </sharedItems>
    </cacheField>
    <cacheField name="Grupo profesional" numFmtId="49">
      <sharedItems/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4421297" missingItemsLimit="0" createdVersion="3" refreshedVersion="6" minRefreshableVersion="3" recordCount="27" xr:uid="{00000000-000A-0000-FFFF-FFFF32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/>
    </cacheField>
    <cacheField name="Puesto de Trabajo" numFmtId="49">
      <sharedItems count="7">
        <s v="Lloc de treball 1"/>
        <s v="Lloc de treball 2"/>
        <s v="Lloc de treball 3"/>
        <s v="Lloc de treball 4"/>
        <s v="Lloc de treball 5"/>
        <s v="Lloc de treball 6"/>
        <s v="Lloc de treball 7"/>
      </sharedItems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4537036" missingItemsLimit="0" createdVersion="3" refreshedVersion="6" minRefreshableVersion="3" recordCount="27" xr:uid="{00000000-000A-0000-FFFF-FFFF2E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 count="7">
        <s v="Grup professional 1"/>
        <s v="Grup professional 2"/>
        <s v="Grup professional 3"/>
        <s v="Grup professional 4"/>
        <s v="Grup professional 5"/>
        <s v="Grup professional 6"/>
        <s v="Grup professional 7"/>
      </sharedItems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4652774" missingItemsLimit="0" createdVersion="3" refreshedVersion="6" minRefreshableVersion="3" recordCount="27" xr:uid="{00000000-000A-0000-FFFF-FFFF2A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 count="7">
        <s v="Categoria professional 1"/>
        <s v="Categoria professional 2"/>
        <s v="Categoria professional 3"/>
        <s v="Categoria professional 4"/>
        <s v="Categoria professional 5"/>
        <s v="Categoria professional 6"/>
        <s v="Categoria professional 7"/>
      </sharedItems>
    </cacheField>
    <cacheField name="Grupo profesional" numFmtId="49">
      <sharedItems/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4652774" missingItemsLimit="0" createdVersion="3" refreshedVersion="6" minRefreshableVersion="3" recordCount="27" xr:uid="{00000000-000A-0000-FFFF-FFFF26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/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476852" missingItemsLimit="0" createdVersion="3" refreshedVersion="6" minRefreshableVersion="3" recordCount="27" xr:uid="{00000000-000A-0000-FFFF-FFFF23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/>
    </cacheField>
    <cacheField name="Puesto de Trabajo" numFmtId="49">
      <sharedItems count="7">
        <s v="Lloc de treball 1"/>
        <s v="Lloc de treball 2"/>
        <s v="Lloc de treball 3"/>
        <s v="Lloc de treball 4"/>
        <s v="Lloc de treball 5"/>
        <s v="Lloc de treball 6"/>
        <s v="Lloc de treball 7"/>
      </sharedItems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4884259" missingItemsLimit="0" createdVersion="3" refreshedVersion="6" minRefreshableVersion="3" recordCount="27" xr:uid="{00000000-000A-0000-FFFF-FFFF1F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 count="7">
        <s v="Grup professional 1"/>
        <s v="Grup professional 2"/>
        <s v="Grup professional 3"/>
        <s v="Grup professional 4"/>
        <s v="Grup professional 5"/>
        <s v="Grup professional 6"/>
        <s v="Grup professional 7"/>
      </sharedItems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3263888" missingItemsLimit="0" createdVersion="3" refreshedVersion="6" minRefreshableVersion="3" recordCount="27" xr:uid="{00000000-000A-0000-FFFF-FFFF60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 count="7">
        <s v="Grup professional 1"/>
        <s v="Grup professional 2"/>
        <s v="Grup professional 3"/>
        <s v="Grup professional 4"/>
        <s v="Grup professional 5"/>
        <s v="Grup professional 6"/>
        <s v="Grup professional 7"/>
      </sharedItems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4999997" missingItemsLimit="0" createdVersion="3" refreshedVersion="6" minRefreshableVersion="3" recordCount="27" xr:uid="{00000000-000A-0000-FFFF-FFFF1B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 count="7">
        <s v="Categoria professional 1"/>
        <s v="Categoria professional 2"/>
        <s v="Categoria professional 3"/>
        <s v="Categoria professional 4"/>
        <s v="Categoria professional 5"/>
        <s v="Categoria professional 6"/>
        <s v="Categoria professional 7"/>
      </sharedItems>
    </cacheField>
    <cacheField name="Grupo profesional" numFmtId="49">
      <sharedItems/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5115743" missingItemsLimit="0" createdVersion="3" refreshedVersion="6" minRefreshableVersion="3" recordCount="27" xr:uid="{00000000-000A-0000-FFFF-FFFF17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/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3263888" missingItemsLimit="0" createdVersion="3" refreshedVersion="6" minRefreshableVersion="3" recordCount="27" xr:uid="{00000000-000A-0000-FFFF-FFFF5C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 count="7">
        <s v="Categoria professional 1"/>
        <s v="Categoria professional 2"/>
        <s v="Categoria professional 3"/>
        <s v="Categoria professional 4"/>
        <s v="Categoria professional 5"/>
        <s v="Categoria professional 6"/>
        <s v="Categoria professional 7"/>
      </sharedItems>
    </cacheField>
    <cacheField name="Grupo profesional" numFmtId="49">
      <sharedItems/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3379627" missingItemsLimit="0" createdVersion="3" refreshedVersion="6" minRefreshableVersion="3" recordCount="27" xr:uid="{00000000-000A-0000-FFFF-FFFF58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/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3495373" missingItemsLimit="0" createdVersion="3" refreshedVersion="6" minRefreshableVersion="3" recordCount="27" xr:uid="{00000000-000A-0000-FFFF-FFFF55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/>
    </cacheField>
    <cacheField name="Puesto de Trabajo" numFmtId="49">
      <sharedItems count="7">
        <s v="Lloc de treball 1"/>
        <s v="Lloc de treball 2"/>
        <s v="Lloc de treball 3"/>
        <s v="Lloc de treball 4"/>
        <s v="Lloc de treball 5"/>
        <s v="Lloc de treball 6"/>
        <s v="Lloc de treball 7"/>
      </sharedItems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3611112" missingItemsLimit="0" createdVersion="3" refreshedVersion="6" minRefreshableVersion="3" recordCount="27" xr:uid="{00000000-000A-0000-FFFF-FFFF51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 count="7">
        <s v="Categoria professional 1"/>
        <s v="Categoria professional 2"/>
        <s v="Categoria professional 3"/>
        <s v="Categoria professional 4"/>
        <s v="Categoria professional 5"/>
        <s v="Categoria professional 6"/>
        <s v="Categoria professional 7"/>
      </sharedItems>
    </cacheField>
    <cacheField name="Grupo profesional" numFmtId="49">
      <sharedItems/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372685" missingItemsLimit="0" createdVersion="3" refreshedVersion="6" minRefreshableVersion="3" recordCount="27" xr:uid="{00000000-000A-0000-FFFF-FFFF4D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/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3842589" missingItemsLimit="0" createdVersion="3" refreshedVersion="6" minRefreshableVersion="3" recordCount="27" xr:uid="{00000000-000A-0000-FFFF-FFFF4A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/>
    </cacheField>
    <cacheField name="Puesto de Trabajo" numFmtId="49">
      <sharedItems count="7">
        <s v="Lloc de treball 1"/>
        <s v="Lloc de treball 2"/>
        <s v="Lloc de treball 3"/>
        <s v="Lloc de treball 4"/>
        <s v="Lloc de treball 5"/>
        <s v="Lloc de treball 6"/>
        <s v="Lloc de treball 7"/>
      </sharedItems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icrosoft Office User" refreshedDate="44127.556623958335" missingItemsLimit="0" createdVersion="3" refreshedVersion="6" minRefreshableVersion="3" recordCount="27" xr:uid="{00000000-000A-0000-FFFF-FFFF46000000}">
  <cacheSource type="worksheet">
    <worksheetSource name="Dades_generals"/>
  </cacheSource>
  <cacheFields count="11">
    <cacheField name="Núm. ref." numFmtId="1">
      <sharedItems containsSemiMixedTypes="0" containsString="0" containsNumber="1" containsInteger="1" minValue="1" maxValue="27"/>
    </cacheField>
    <cacheField name="Sexo" numFmtId="49">
      <sharedItems count="2">
        <s v="Home"/>
        <s v="Dona"/>
      </sharedItems>
    </cacheField>
    <cacheField name="Categoría profesional" numFmtId="49">
      <sharedItems/>
    </cacheField>
    <cacheField name="Grupo profesional" numFmtId="49">
      <sharedItems count="7">
        <s v="Grup professional 1"/>
        <s v="Grup professional 2"/>
        <s v="Grup professional 3"/>
        <s v="Grup professional 4"/>
        <s v="Grup professional 5"/>
        <s v="Grup professional 6"/>
        <s v="Grup professional 7"/>
      </sharedItems>
    </cacheField>
    <cacheField name="Puesto de Trabajo" numFmtId="49">
      <sharedItems/>
    </cacheField>
    <cacheField name="Salario base anual" numFmtId="164">
      <sharedItems containsSemiMixedTypes="0" containsString="0" containsNumber="1" minValue="5417" maxValue="24000"/>
    </cacheField>
    <cacheField name="Complementos salariales " numFmtId="164">
      <sharedItems containsSemiMixedTypes="0" containsString="0" containsNumber="1" containsInteger="1" minValue="0" maxValue="11000"/>
    </cacheField>
    <cacheField name="Percepciones extrasalariales" numFmtId="164">
      <sharedItems containsSemiMixedTypes="0" containsString="0" containsNumber="1" containsInteger="1" minValue="0" maxValue="3000"/>
    </cacheField>
    <cacheField name="Horas extraordinarias" numFmtId="164">
      <sharedItems containsSemiMixedTypes="0" containsString="0" containsNumber="1" containsInteger="1" minValue="0" maxValue="450"/>
    </cacheField>
    <cacheField name="Horas complementarias" numFmtId="164">
      <sharedItems containsSemiMixedTypes="0" containsString="0" containsNumber="1" containsInteger="1" minValue="0" maxValue="300"/>
    </cacheField>
    <cacheField name="Retribución total anual" numFmtId="164">
      <sharedItems containsSemiMixedTypes="0" containsString="0" containsNumber="1" minValue="5617" maxValue="3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29" cacheId="1069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0" firstHeaderRow="0" firstDataRow="1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Items count="1">
    <i/>
  </rowItems>
  <colFields count="1">
    <field x="1"/>
  </colFields>
  <colItems count="3">
    <i>
      <x/>
    </i>
    <i>
      <x v="1"/>
    </i>
    <i t="grand">
      <x/>
    </i>
  </colItems>
  <dataFields count="1">
    <dataField name="Promedio de Retribución total anual" fld="10" subtotal="average" baseField="0" baseItem="0"/>
  </dataFields>
  <chartFormats count="2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a dinámica147" cacheId="1039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numFmtId="164" showAll="0"/>
    <pivotField dataField="1" numFmtId="164" showAll="0"/>
    <pivotField numFmtId="164" showAll="0"/>
    <pivotField numFmtId="164" showAll="0"/>
    <pivotField numFmtId="164" showAll="0"/>
    <pivotField numFmtId="164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Complementos salariales " fld="6" subtotal="average" baseField="0" baseItem="0"/>
  </dataFields>
  <formats count="5">
    <format dxfId="88">
      <pivotArea type="all" dataOnly="0" outline="0" fieldPosition="0"/>
    </format>
    <format dxfId="87">
      <pivotArea outline="0" collapsedLevelsAreSubtotals="1" fieldPosition="0"/>
    </format>
    <format dxfId="86">
      <pivotArea dataOnly="0" labelOnly="1" grandRow="1" outline="0" fieldPosition="0"/>
    </format>
    <format dxfId="85">
      <pivotArea dataOnly="0" labelOnly="1" grandCol="1" outline="0" fieldPosition="0"/>
    </format>
    <format dxfId="84">
      <pivotArea grandRow="1" outline="0" collapsedLevelsAreSubtotals="1" fieldPosition="0"/>
    </format>
  </formats>
  <chartFormats count="4">
    <chartFormat chart="0" format="6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a dinámica149" cacheId="1035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numFmtId="164" showAll="0"/>
    <pivotField dataField="1" numFmtId="164" showAll="0"/>
    <pivotField numFmtId="164" showAll="0"/>
    <pivotField numFmtId="164" showAll="0"/>
    <pivotField numFmtId="164" showAll="0"/>
    <pivotField numFmtId="164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Complementos salariales " fld="6" subtotal="average" baseField="0" baseItem="0"/>
  </dataFields>
  <formats count="5">
    <format dxfId="81">
      <pivotArea type="all" dataOnly="0" outline="0" fieldPosition="0"/>
    </format>
    <format dxfId="80">
      <pivotArea outline="0" collapsedLevelsAreSubtotals="1" fieldPosition="0"/>
    </format>
    <format dxfId="79">
      <pivotArea dataOnly="0" labelOnly="1" grandRow="1" outline="0" fieldPosition="0"/>
    </format>
    <format dxfId="78">
      <pivotArea dataOnly="0" labelOnly="1" grandCol="1" outline="0" fieldPosition="0"/>
    </format>
    <format dxfId="77">
      <pivotArea grandRow="1" outline="0" collapsedLevelsAreSubtotals="1" fieldPosition="0"/>
    </format>
  </formats>
  <chartFormats count="4">
    <chartFormat chart="0" format="6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la dinámica151" cacheId="1031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64" showAll="0"/>
    <pivotField dataField="1" numFmtId="164" showAll="0"/>
    <pivotField numFmtId="164" showAll="0"/>
    <pivotField numFmtId="164" showAll="0"/>
    <pivotField numFmtId="164" showAll="0"/>
    <pivotField numFmtId="164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Complementos salariales " fld="6" subtotal="average" baseField="0" baseItem="0"/>
  </dataFields>
  <formats count="5">
    <format dxfId="74">
      <pivotArea type="all" dataOnly="0" outline="0" fieldPosition="0"/>
    </format>
    <format dxfId="73">
      <pivotArea outline="0" collapsedLevelsAreSubtotals="1" fieldPosition="0"/>
    </format>
    <format dxfId="72">
      <pivotArea dataOnly="0" labelOnly="1" grandRow="1" outline="0" fieldPosition="0"/>
    </format>
    <format dxfId="71">
      <pivotArea dataOnly="0" labelOnly="1" grandCol="1" outline="0" fieldPosition="0"/>
    </format>
    <format dxfId="70">
      <pivotArea grandRow="1" outline="0" collapsedLevelsAreSubtotals="1" fieldPosition="0"/>
    </format>
  </formats>
  <chartFormats count="4">
    <chartFormat chart="0" format="6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 dinámica169" cacheId="1015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0" firstHeaderRow="0" firstDataRow="1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numFmtId="164" showAll="0"/>
    <pivotField numFmtId="164" showAll="0"/>
    <pivotField dataField="1" numFmtId="164" showAll="0"/>
    <pivotField numFmtId="164" showAll="0"/>
    <pivotField numFmtId="164" showAll="0"/>
    <pivotField numFmtId="164" showAll="0"/>
  </pivotFields>
  <rowItems count="1">
    <i/>
  </rowItems>
  <colFields count="1">
    <field x="1"/>
  </colFields>
  <colItems count="3">
    <i>
      <x/>
    </i>
    <i>
      <x v="1"/>
    </i>
    <i t="grand">
      <x/>
    </i>
  </colItems>
  <dataFields count="1">
    <dataField name="Promedio de Percepciones extrasalariales" fld="7" subtotal="average" baseField="0" baseItem="0"/>
  </dataFields>
  <chartFormats count="2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TablaDinámica3" cacheId="1012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5">
  <location ref="B9:D26" firstHeaderRow="1" firstDataRow="1" firstDataCol="0"/>
  <pivotFields count="11">
    <pivotField numFmtId="1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</pivotFields>
  <formats count="4">
    <format dxfId="64">
      <pivotArea type="all" dataOnly="0" outline="0" fieldPosition="0"/>
    </format>
    <format dxfId="63">
      <pivotArea outline="0" collapsedLevelsAreSubtotals="1" fieldPosition="0"/>
    </format>
    <format dxfId="62">
      <pivotArea dataOnly="0" labelOnly="1" grandRow="1" outline="0" fieldPosition="0"/>
    </format>
    <format dxfId="61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Tabla dinámica173" cacheId="1012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5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numFmtId="164" showAll="0"/>
    <pivotField numFmtId="164" showAll="0"/>
    <pivotField dataField="1" numFmtId="164" showAll="0"/>
    <pivotField numFmtId="164" showAll="0"/>
    <pivotField numFmtId="164" showAll="0"/>
    <pivotField numFmtId="164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Percepciones extrasalariales" fld="7" subtotal="average" baseField="0" baseItem="0"/>
  </dataFields>
  <formats count="4">
    <format dxfId="57">
      <pivotArea type="all" dataOnly="0" outline="0" fieldPosition="0"/>
    </format>
    <format dxfId="56">
      <pivotArea outline="0" collapsedLevelsAreSubtotals="1" fieldPosition="0"/>
    </format>
    <format dxfId="55">
      <pivotArea dataOnly="0" labelOnly="1" grandRow="1" outline="0" fieldPosition="0"/>
    </format>
    <format dxfId="54">
      <pivotArea dataOnly="0" labelOnly="1" grandCol="1" outline="0" fieldPosition="0"/>
    </format>
  </formats>
  <chartFormats count="8">
    <chartFormat chart="0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2" format="6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2" format="7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Tabla dinámica175" cacheId="1008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64" showAll="0"/>
    <pivotField numFmtId="164" showAll="0"/>
    <pivotField dataField="1" numFmtId="164" showAll="0"/>
    <pivotField numFmtId="164" showAll="0"/>
    <pivotField numFmtId="164" showAll="0"/>
    <pivotField numFmtId="164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Percepciones extrasalariales" fld="7" subtotal="average" baseField="0" baseItem="0"/>
  </dataFields>
  <formats count="4">
    <format dxfId="51">
      <pivotArea type="all" dataOnly="0" outline="0" fieldPosition="0"/>
    </format>
    <format dxfId="50">
      <pivotArea outline="0" collapsedLevelsAreSubtotals="1" fieldPosition="0"/>
    </format>
    <format dxfId="49">
      <pivotArea dataOnly="0" labelOnly="1" grandRow="1" outline="0" fieldPosition="0"/>
    </format>
    <format dxfId="48">
      <pivotArea dataOnly="0" labelOnly="1" grandCol="1" outline="0" fieldPosition="0"/>
    </format>
  </formats>
  <chartFormats count="4">
    <chartFormat chart="0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200-000000000000}" name="Tabla dinámica177" cacheId="1004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3">
  <location ref="B9:E10" firstHeaderRow="0" firstDataRow="1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dataField="1" numFmtId="164" showAll="0"/>
    <pivotField numFmtId="164" showAll="0"/>
  </pivotFields>
  <rowItems count="1">
    <i/>
  </rowItems>
  <colFields count="1">
    <field x="1"/>
  </colFields>
  <colItems count="3">
    <i>
      <x/>
    </i>
    <i>
      <x v="1"/>
    </i>
    <i t="grand">
      <x/>
    </i>
  </colItems>
  <dataFields count="1">
    <dataField name="Promedio de Horas complementarias" fld="9" subtotal="average" baseField="0" baseItem="0"/>
  </dataFields>
  <chartFormats count="4"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300-000000000000}" name="Tabla dinámica179" cacheId="1001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numFmtId="164" showAll="0"/>
    <pivotField numFmtId="164" showAll="0"/>
    <pivotField numFmtId="164" showAll="0"/>
    <pivotField dataField="1" numFmtId="164" showAll="0"/>
    <pivotField numFmtId="164" showAll="0"/>
    <pivotField numFmtId="164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Horas extraordinarias" fld="8" subtotal="average" baseField="0" baseItem="0"/>
  </dataFields>
  <formats count="4">
    <format dxfId="42">
      <pivotArea type="all" dataOnly="0" outline="0" fieldPosition="0"/>
    </format>
    <format dxfId="41">
      <pivotArea outline="0" collapsedLevelsAreSubtotals="1" fieldPosition="0"/>
    </format>
    <format dxfId="40">
      <pivotArea dataOnly="0" labelOnly="1" grandRow="1" outline="0" fieldPosition="0"/>
    </format>
    <format dxfId="39">
      <pivotArea dataOnly="0" labelOnly="1" grandCol="1" outline="0" fieldPosition="0"/>
    </format>
  </formats>
  <chartFormats count="2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0000000}" name="Tabla dinámica181" cacheId="997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numFmtId="164" showAll="0"/>
    <pivotField numFmtId="164" showAll="0"/>
    <pivotField numFmtId="164" showAll="0"/>
    <pivotField dataField="1" numFmtId="164" showAll="0"/>
    <pivotField numFmtId="164" showAll="0"/>
    <pivotField numFmtId="164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Horas extraordinarias" fld="8" subtotal="average" baseField="0" baseItem="0"/>
  </dataFields>
  <formats count="4"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grandRow="1" outline="0" fieldPosition="0"/>
    </format>
    <format dxfId="33">
      <pivotArea dataOnly="0" labelOnly="1" grandCol="1" outline="0" fieldPosition="0"/>
    </format>
  </formats>
  <chartFormats count="4">
    <chartFormat chart="0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 dinámica131" cacheId="1066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Retribución total anual" fld="10" subtotal="average" baseField="0" baseItem="0"/>
  </dataFields>
  <formats count="4">
    <format dxfId="131">
      <pivotArea type="all" dataOnly="0" outline="0" fieldPosition="0"/>
    </format>
    <format dxfId="130">
      <pivotArea outline="0" collapsedLevelsAreSubtotals="1" fieldPosition="0"/>
    </format>
    <format dxfId="129">
      <pivotArea dataOnly="0" labelOnly="1" grandRow="1" outline="0" fieldPosition="0"/>
    </format>
    <format dxfId="128">
      <pivotArea dataOnly="0" labelOnly="1" grandCol="1" outline="0" fieldPosition="0"/>
    </format>
  </formats>
  <chartFormats count="4">
    <chartFormat chart="0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500-000000000000}" name="Tabla dinámica183" cacheId="993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64" showAll="0"/>
    <pivotField numFmtId="164" showAll="0"/>
    <pivotField numFmtId="164" showAll="0"/>
    <pivotField dataField="1" numFmtId="164" showAll="0"/>
    <pivotField numFmtId="164" showAll="0"/>
    <pivotField numFmtId="164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Horas extraordinarias" fld="8" subtotal="average" baseField="0" baseItem="0"/>
  </dataFields>
  <formats count="4"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grandRow="1" outline="0" fieldPosition="0"/>
    </format>
    <format dxfId="27">
      <pivotArea dataOnly="0" labelOnly="1" grandCol="1" outline="0" fieldPosition="0"/>
    </format>
  </formats>
  <chartFormats count="4">
    <chartFormat chart="0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600-000000000000}" name="TablaDinámica2" cacheId="1004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3">
  <location ref="B9:D26" firstHeaderRow="1" firstDataRow="1" firstDataCol="0"/>
  <pivotFields count="11">
    <pivotField numFmtId="1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</pivotFields>
  <formats count="1">
    <format dxfId="24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700-000000000000}" name="Tabla dinámica163" cacheId="1027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numFmtId="164" showAll="0"/>
    <pivotField numFmtId="164" showAll="0"/>
    <pivotField numFmtId="164" showAll="0"/>
    <pivotField numFmtId="164" showAll="0"/>
    <pivotField dataField="1" numFmtId="164" showAll="0"/>
    <pivotField numFmtId="164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Horas complementarias" fld="9" subtotal="average" baseField="0" baseItem="0"/>
  </dataFields>
  <formats count="5"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grandRow="1" outline="0" fieldPosition="0"/>
    </format>
    <format dxfId="17">
      <pivotArea dataOnly="0" labelOnly="1" grandCol="1" outline="0" fieldPosition="0"/>
    </format>
    <format dxfId="16">
      <pivotArea grandRow="1" outline="0" collapsedLevelsAreSubtotals="1" fieldPosition="0"/>
    </format>
  </formats>
  <chartFormats count="3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800-000000000000}" name="Tabla dinámica165" cacheId="1023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dataField="1" numFmtId="164" showAll="0"/>
    <pivotField numFmtId="164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Horas complementarias" fld="9" subtotal="average" baseField="0" baseItem="0"/>
  </dataFields>
  <formats count="5">
    <format dxfId="13">
      <pivotArea type="all" dataOnly="0" outline="0" fieldPosition="0"/>
    </format>
    <format dxfId="12">
      <pivotArea outline="0" collapsedLevelsAreSubtotals="1" fieldPosition="0"/>
    </format>
    <format dxfId="11">
      <pivotArea dataOnly="0" labelOnly="1" grandRow="1" outline="0" fieldPosition="0"/>
    </format>
    <format dxfId="10">
      <pivotArea dataOnly="0" labelOnly="1" grandCol="1" outline="0" fieldPosition="0"/>
    </format>
    <format dxfId="9">
      <pivotArea grandRow="1" grandCol="1" outline="0" collapsedLevelsAreSubtotals="1" fieldPosition="0"/>
    </format>
  </formats>
  <chartFormats count="4">
    <chartFormat chart="0" format="6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900-000000000000}" name="Tabla dinámica167" cacheId="1019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64" showAll="0"/>
    <pivotField numFmtId="164" showAll="0"/>
    <pivotField numFmtId="164" showAll="0"/>
    <pivotField numFmtId="164" showAll="0"/>
    <pivotField dataField="1" numFmtId="164" showAll="0"/>
    <pivotField numFmtId="164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Horas complementarias" fld="9" subtotal="average" baseField="0" baseItem="0"/>
  </dataFields>
  <formats count="5"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grandRow="1" outline="0" fieldPosition="0"/>
    </format>
    <format dxfId="3">
      <pivotArea dataOnly="0" labelOnly="1" grandCol="1" outline="0" fieldPosition="0"/>
    </format>
    <format dxfId="2">
      <pivotArea grandRow="1" outline="0" collapsedLevelsAreSubtotals="1" fieldPosition="0"/>
    </format>
  </formats>
  <chartFormats count="4">
    <chartFormat chart="0" format="6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 dinámica133" cacheId="1062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Retribución total anual" fld="10" subtotal="average" baseField="0" baseItem="0"/>
  </dataFields>
  <formats count="4">
    <format dxfId="125">
      <pivotArea type="all" dataOnly="0" outline="0" fieldPosition="0"/>
    </format>
    <format dxfId="124">
      <pivotArea outline="0" collapsedLevelsAreSubtotals="1" fieldPosition="0"/>
    </format>
    <format dxfId="123">
      <pivotArea dataOnly="0" labelOnly="1" grandRow="1" outline="0" fieldPosition="0"/>
    </format>
    <format dxfId="122">
      <pivotArea dataOnly="0" labelOnly="1" grandCol="1" outline="0" fieldPosition="0"/>
    </format>
  </formats>
  <chartFormats count="4">
    <chartFormat chart="0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 dinámica135" cacheId="1058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Retribución total anual" fld="10" subtotal="average" baseField="0" baseItem="0"/>
  </dataFields>
  <formats count="4">
    <format dxfId="119">
      <pivotArea type="all" dataOnly="0" outline="0" fieldPosition="0"/>
    </format>
    <format dxfId="118">
      <pivotArea outline="0" collapsedLevelsAreSubtotals="1" fieldPosition="0"/>
    </format>
    <format dxfId="117">
      <pivotArea dataOnly="0" labelOnly="1" grandRow="1" outline="0" fieldPosition="0"/>
    </format>
    <format dxfId="116">
      <pivotArea dataOnly="0" labelOnly="1" grandCol="1" outline="0" fieldPosition="0"/>
    </format>
  </formats>
  <chartFormats count="4">
    <chartFormat chart="0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 dinámica137" cacheId="1054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3">
  <location ref="B9:E10" firstHeaderRow="0" firstDataRow="1" firstDataCol="1"/>
  <pivotFields count="11">
    <pivotField numFmtId="1" showAll="0"/>
    <pivotField axis="axisCol" showAll="0">
      <items count="3">
        <item n="Mujer" x="1"/>
        <item n="Hombre" x="0"/>
        <item t="default"/>
      </items>
    </pivotField>
    <pivotField showAll="0"/>
    <pivotField showAll="0"/>
    <pivotField showAll="0"/>
    <pivotField numFmtId="164" showAll="0"/>
    <pivotField dataField="1" numFmtId="164" showAll="0"/>
    <pivotField numFmtId="164" showAll="0"/>
    <pivotField numFmtId="164" showAll="0"/>
    <pivotField numFmtId="164" showAll="0"/>
    <pivotField numFmtId="164" showAll="0"/>
  </pivotFields>
  <rowItems count="1">
    <i/>
  </rowItems>
  <colFields count="1">
    <field x="1"/>
  </colFields>
  <colItems count="3">
    <i>
      <x/>
    </i>
    <i>
      <x v="1"/>
    </i>
    <i t="grand">
      <x/>
    </i>
  </colItems>
  <dataFields count="1">
    <dataField name="Promedio de Complementos salariales " fld="6" subtotal="average" baseField="0" baseItem="0"/>
  </dataFields>
  <chartFormats count="4"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 dinámica139" cacheId="1051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Salario base anual" fld="5" subtotal="average" baseField="0" baseItem="0"/>
  </dataFields>
  <formats count="4">
    <format dxfId="110">
      <pivotArea type="all" dataOnly="0" outline="0" fieldPosition="0"/>
    </format>
    <format dxfId="109">
      <pivotArea outline="0" collapsedLevelsAreSubtotals="1" fieldPosition="0"/>
    </format>
    <format dxfId="108">
      <pivotArea dataOnly="0" labelOnly="1" grandRow="1" outline="0" fieldPosition="0"/>
    </format>
    <format dxfId="107">
      <pivotArea dataOnly="0" labelOnly="1" grandCol="1" outline="0" fieldPosition="0"/>
    </format>
  </formats>
  <chartFormats count="4">
    <chartFormat chart="0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 dinámica141" cacheId="1047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Salario base anual" fld="5" subtotal="average" baseField="0" baseItem="0"/>
  </dataFields>
  <formats count="4">
    <format dxfId="104">
      <pivotArea type="all" dataOnly="0" outline="0" fieldPosition="0"/>
    </format>
    <format dxfId="103">
      <pivotArea outline="0" collapsedLevelsAreSubtotals="1" fieldPosition="0"/>
    </format>
    <format dxfId="102">
      <pivotArea dataOnly="0" labelOnly="1" grandRow="1" outline="0" fieldPosition="0"/>
    </format>
    <format dxfId="101">
      <pivotArea dataOnly="0" labelOnly="1" grandCol="1" outline="0" fieldPosition="0"/>
    </format>
  </formats>
  <chartFormats count="4">
    <chartFormat chart="0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 dinámica143" cacheId="1043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1">
  <location ref="B9:E18" firstHeaderRow="1" firstDataRow="2" firstDataCol="1"/>
  <pivotFields count="11">
    <pivotField numFmtId="1"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Salario base anual" fld="5" subtotal="average" baseField="0" baseItem="0"/>
  </dataFields>
  <formats count="4">
    <format dxfId="98">
      <pivotArea type="all" dataOnly="0" outline="0" fieldPosition="0"/>
    </format>
    <format dxfId="97">
      <pivotArea outline="0" collapsedLevelsAreSubtotals="1" fieldPosition="0"/>
    </format>
    <format dxfId="96">
      <pivotArea dataOnly="0" labelOnly="1" grandRow="1" outline="0" fieldPosition="0"/>
    </format>
    <format dxfId="95">
      <pivotArea dataOnly="0" labelOnly="1" grandCol="1" outline="0" fieldPosition="0"/>
    </format>
  </formats>
  <chartFormats count="4">
    <chartFormat chart="0" format="2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Dinámica1" cacheId="1054" applyNumberFormats="0" applyBorderFormats="0" applyFontFormats="0" applyPatternFormats="0" applyAlignmentFormats="0" applyWidthHeightFormats="1" dataCaption="Valores" missingCaption="0" updatedVersion="6" minRefreshableVersion="3" asteriskTotals="1" showCalcMbrs="0" showDrill="0" itemPrintTitles="1" mergeItem="1" createdVersion="3" indent="0" showHeaders="0" outline="1" outlineData="1" multipleFieldFilters="0" chartFormat="3">
  <location ref="B9:D26" firstHeaderRow="1" firstDataRow="1" firstDataCol="0"/>
  <pivotFields count="11">
    <pivotField numFmtId="1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</pivotFields>
  <formats count="1">
    <format dxfId="92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troducció" displayName="Introducció" ref="B26:D47" totalsRowShown="0" dataDxfId="153">
  <autoFilter ref="B26:D4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Hoja" dataDxfId="152"/>
    <tableColumn id="4" xr3:uid="{00000000-0010-0000-0000-000004000000}" name="Descripción" dataDxfId="151"/>
    <tableColumn id="2" xr3:uid="{00000000-0010-0000-0000-000002000000}" name="Gráficas" dataDxfId="150"/>
  </tableColumns>
  <tableStyleInfo name="TableStyleMedium2" showFirstColumn="1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F10:F18" totalsRowCount="1" headerRowDxfId="94">
  <autoFilter ref="F10:F17" xr:uid="{00000000-0009-0000-0100-000011000000}">
    <filterColumn colId="0" hiddenButton="1"/>
  </autoFilter>
  <tableColumns count="1">
    <tableColumn id="1" xr3:uid="{00000000-0010-0000-0900-000001000000}" name="Brecha" totalsRowFunction="custom" dataDxfId="93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A000000}" name="Tabla114" displayName="Tabla114" ref="F9:F10" totalsRowShown="0" headerRowDxfId="91" dataDxfId="90">
  <autoFilter ref="F9:F10" xr:uid="{00000000-0009-0000-0100-000003000000}"/>
  <tableColumns count="1">
    <tableColumn id="1" xr3:uid="{00000000-0010-0000-0A00-000001000000}" name="Columna1" dataDxfId="89">
      <calculatedColumnFormula>IF(AND(C10:D10),1-C10/D10,"N/A")</calculatedColumnFormula>
    </tableColumn>
  </tableColumns>
  <tableStyleInfo name="TableStyleLight9"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B000000}" name="Tabla21" displayName="Tabla21" ref="F10:F18" totalsRowCount="1" headerRowDxfId="83">
  <autoFilter ref="F10:F17" xr:uid="{00000000-0009-0000-0100-000015000000}">
    <filterColumn colId="0" hiddenButton="1"/>
  </autoFilter>
  <tableColumns count="1">
    <tableColumn id="1" xr3:uid="{00000000-0010-0000-0B00-000001000000}" name="Brecha" totalsRowFunction="custom" dataDxfId="82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C000000}" name="Tabla23" displayName="Tabla23" ref="F10:F18" totalsRowCount="1" headerRowDxfId="76">
  <autoFilter ref="F10:F17" xr:uid="{00000000-0009-0000-0100-000017000000}">
    <filterColumn colId="0" hiddenButton="1"/>
  </autoFilter>
  <tableColumns count="1">
    <tableColumn id="1" xr3:uid="{00000000-0010-0000-0C00-000001000000}" name="Brecha" totalsRowFunction="custom" dataDxfId="75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D000000}" name="Tabla25" displayName="Tabla25" ref="F10:F18" totalsRowCount="1" headerRowDxfId="69">
  <autoFilter ref="F10:F17" xr:uid="{00000000-0009-0000-0100-000019000000}">
    <filterColumn colId="0" hiddenButton="1"/>
  </autoFilter>
  <tableColumns count="1">
    <tableColumn id="1" xr3:uid="{00000000-0010-0000-0D00-000001000000}" name="Brecha" totalsRowFunction="custom" dataDxfId="68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0E000000}" name="Tabla43" displayName="Tabla43" ref="F9:F10" totalsRowShown="0" headerRowDxfId="67" dataDxfId="66">
  <autoFilter ref="F9:F10" xr:uid="{00000000-0009-0000-0100-00002B000000}">
    <filterColumn colId="0" hiddenButton="1"/>
  </autoFilter>
  <tableColumns count="1">
    <tableColumn id="1" xr3:uid="{00000000-0010-0000-0E00-000001000000}" name="Brecha" dataDxfId="65">
      <calculatedColumnFormula>IF(AND(C10:D10),1-C10/D10,"N/A")*100</calculatedColumnFormula>
    </tableColumn>
  </tableColumns>
  <tableStyleInfo name="TableStyleLight9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a479" displayName="Tabla479" ref="F10:F17" totalsRowShown="0" headerRowDxfId="60">
  <autoFilter ref="F10:F17" xr:uid="{00000000-0009-0000-0100-000008000000}"/>
  <tableColumns count="1">
    <tableColumn id="1" xr3:uid="{00000000-0010-0000-0F00-000001000000}" name="Columna1" dataDxfId="59" totalsRowDxfId="58">
      <calculatedColumnFormula>IF(AND(C11:D11),1-C11/D11,"N/A")</calculatedColumnFormula>
    </tableColumn>
  </tableColumns>
  <tableStyleInfo name="TableStyleLight9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0000000}" name="Tabla47" displayName="Tabla47" ref="F10:F18" totalsRowCount="1" headerRowDxfId="53">
  <autoFilter ref="F10:F17" xr:uid="{00000000-0009-0000-0100-00002F000000}">
    <filterColumn colId="0" hiddenButton="1"/>
  </autoFilter>
  <tableColumns count="1">
    <tableColumn id="1" xr3:uid="{00000000-0010-0000-1000-000001000000}" name="Brecha" totalsRowFunction="custom" dataDxfId="52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1000000}" name="Tabla49" displayName="Tabla49" ref="F10:F18" totalsRowCount="1" headerRowDxfId="47">
  <autoFilter ref="F10:F17" xr:uid="{00000000-0009-0000-0100-000031000000}">
    <filterColumn colId="0" hiddenButton="1"/>
  </autoFilter>
  <tableColumns count="1">
    <tableColumn id="1" xr3:uid="{00000000-0010-0000-1100-000001000000}" name="Brecha" totalsRowFunction="custom" dataDxfId="46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12000000}" name="Tabla51" displayName="Tabla51" ref="F9:F10" totalsRowShown="0" headerRowDxfId="45" dataDxfId="44">
  <autoFilter ref="F9:F10" xr:uid="{00000000-0009-0000-0100-000033000000}">
    <filterColumn colId="0" hiddenButton="1"/>
  </autoFilter>
  <tableColumns count="1">
    <tableColumn id="1" xr3:uid="{00000000-0010-0000-1200-000001000000}" name="Brecha" dataDxfId="43">
      <calculatedColumnFormula>IF(AND(C10:D10),1-C10/D10,"N/A")*100</calculatedColumnFormula>
    </tableColumn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Dades_generals" displayName="Dades_generals" ref="A1:K28" totalsRowShown="0" dataDxfId="146" headerRowCellStyle="Normal" dataCellStyle="Normal">
  <sortState xmlns:xlrd2="http://schemas.microsoft.com/office/spreadsheetml/2017/richdata2" ref="A2:K28">
    <sortCondition ref="D2"/>
  </sortState>
  <tableColumns count="11">
    <tableColumn id="3" xr3:uid="{00000000-0010-0000-0100-000003000000}" name="Núm. ref." dataDxfId="145" dataCellStyle="Normal"/>
    <tableColumn id="26" xr3:uid="{00000000-0010-0000-0100-00001A000000}" name="Sexo" dataDxfId="144" dataCellStyle="Normal"/>
    <tableColumn id="33" xr3:uid="{00000000-0010-0000-0100-000021000000}" name="Categoría profesional" dataDxfId="143" dataCellStyle="Normal"/>
    <tableColumn id="34" xr3:uid="{00000000-0010-0000-0100-000022000000}" name="Grupo profesional" dataDxfId="142" dataCellStyle="Normal"/>
    <tableColumn id="35" xr3:uid="{00000000-0010-0000-0100-000023000000}" name="Puesto de Trabajo" dataDxfId="141" dataCellStyle="Normal"/>
    <tableColumn id="36" xr3:uid="{00000000-0010-0000-0100-000024000000}" name="Salario base anual" dataDxfId="140" dataCellStyle="Normal"/>
    <tableColumn id="37" xr3:uid="{00000000-0010-0000-0100-000025000000}" name="Complementos salariales " dataDxfId="139" dataCellStyle="Normal"/>
    <tableColumn id="40" xr3:uid="{00000000-0010-0000-0100-000028000000}" name="Percepciones extrasalariales" dataDxfId="138" dataCellStyle="Normal"/>
    <tableColumn id="41" xr3:uid="{00000000-0010-0000-0100-000029000000}" name="Horas extraordinarias" dataDxfId="137" dataCellStyle="Normal"/>
    <tableColumn id="27" xr3:uid="{00000000-0010-0000-0100-00001B000000}" name="Horas complementarias" dataDxfId="136"/>
    <tableColumn id="7" xr3:uid="{00000000-0010-0000-0100-000007000000}" name="Retribución total anual" dataDxfId="135">
      <calculatedColumnFormula>SUM(Dades_generals[[#This Row],[Salario base anual]:[Horas complementarias]])</calculatedColumnFormula>
    </tableColumn>
  </tableColumns>
  <tableStyleInfo name="TableStyleMedium2" showFirstColumn="0" showLastColumn="0" showRowStripes="0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13000000}" name="Tabla53" displayName="Tabla53" ref="F10:F18" totalsRowCount="1" headerRowDxfId="38">
  <autoFilter ref="F10:F17" xr:uid="{00000000-0009-0000-0100-000035000000}">
    <filterColumn colId="0" hiddenButton="1"/>
  </autoFilter>
  <tableColumns count="1">
    <tableColumn id="1" xr3:uid="{00000000-0010-0000-1300-000001000000}" name="Brecha" totalsRowFunction="custom" dataDxfId="37">
      <calculatedColumnFormula>IF(AND(C10:D10),1-C10/D10,"N/A")*100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14000000}" name="Tabla55" displayName="Tabla55" ref="F10:F18" totalsRowCount="1" headerRowDxfId="32">
  <autoFilter ref="F10:F17" xr:uid="{00000000-0009-0000-0100-000037000000}">
    <filterColumn colId="0" hiddenButton="1"/>
  </autoFilter>
  <tableColumns count="1">
    <tableColumn id="1" xr3:uid="{00000000-0010-0000-1400-000001000000}" name="Brecha" totalsRowFunction="custom" dataDxfId="31">
      <calculatedColumnFormula>IF(AND(C10:D10),1-C10/D10,"N/A")*100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15000000}" name="Tabla57" displayName="Tabla57" ref="F10:F18" totalsRowCount="1" headerRowDxfId="26">
  <autoFilter ref="F10:F17" xr:uid="{00000000-0009-0000-0100-000039000000}">
    <filterColumn colId="0" hiddenButton="1"/>
  </autoFilter>
  <tableColumns count="1">
    <tableColumn id="1" xr3:uid="{00000000-0010-0000-1500-000001000000}" name="Brecha" totalsRowFunction="custom" dataDxfId="25">
      <calculatedColumnFormula>IF(AND(C10:D10),1-C10/D10,"N/A")*100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6000000}" name="Tabla516" displayName="Tabla516" ref="F9:F10" totalsRowShown="0" headerRowDxfId="23" dataDxfId="22">
  <autoFilter ref="F9:F10" xr:uid="{00000000-0009-0000-0100-000005000000}"/>
  <tableColumns count="1">
    <tableColumn id="1" xr3:uid="{00000000-0010-0000-1600-000001000000}" name="Columna1" dataDxfId="21">
      <calculatedColumnFormula>IF(AND(C10:D10),1-C10/D10,"N/A")</calculatedColumnFormula>
    </tableColumn>
  </tableColumns>
  <tableStyleInfo name="TableStyleLight9" showFirstColumn="0" showLastColumn="0" showRowStripes="0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7000000}" name="Tabla37" displayName="Tabla37" ref="F10:F18" totalsRowCount="1" headerRowDxfId="15">
  <autoFilter ref="F10:F17" xr:uid="{00000000-0009-0000-0100-000025000000}">
    <filterColumn colId="0" hiddenButton="1"/>
  </autoFilter>
  <tableColumns count="1">
    <tableColumn id="1" xr3:uid="{00000000-0010-0000-1700-000001000000}" name="Brecha" totalsRowFunction="custom" dataDxfId="14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8000000}" name="Tabla39" displayName="Tabla39" ref="F10:F18" totalsRowCount="1" headerRowDxfId="8">
  <autoFilter ref="F10:F17" xr:uid="{00000000-0009-0000-0100-000027000000}">
    <filterColumn colId="0" hiddenButton="1"/>
  </autoFilter>
  <tableColumns count="1">
    <tableColumn id="1" xr3:uid="{00000000-0010-0000-1800-000001000000}" name="Brecha" totalsRowFunction="custom" dataDxfId="7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9000000}" name="Tabla41" displayName="Tabla41" ref="F10:F18" totalsRowCount="1" headerRowDxfId="1">
  <autoFilter ref="F10:F17" xr:uid="{00000000-0009-0000-0100-000029000000}">
    <filterColumn colId="0" hiddenButton="1"/>
  </autoFilter>
  <tableColumns count="1">
    <tableColumn id="1" xr3:uid="{00000000-0010-0000-1900-000001000000}" name="Brecha" totalsRowFunction="custom" dataDxfId="0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a2" displayName="Tabla2" ref="F9:F10" totalsRowShown="0" headerRowDxfId="134" dataDxfId="133">
  <autoFilter ref="F9:F10" xr:uid="{00000000-0009-0000-0100-000002000000}">
    <filterColumn colId="0" hiddenButton="1"/>
  </autoFilter>
  <tableColumns count="1">
    <tableColumn id="1" xr3:uid="{00000000-0010-0000-0200-000001000000}" name="Brecha" dataDxfId="132">
      <calculatedColumnFormula>IF(AND(C10:D10),1-C10/D10,"N/A")*100</calculatedColumnFormula>
    </tableColumn>
  </tableColumns>
  <tableStyleInfo name="TableStyleLight9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F10:F18" totalsRowCount="1" headerRowDxfId="127">
  <autoFilter ref="F10:F17" xr:uid="{00000000-0009-0000-0100-000004000000}">
    <filterColumn colId="0" hiddenButton="1"/>
  </autoFilter>
  <tableColumns count="1">
    <tableColumn id="1" xr3:uid="{00000000-0010-0000-0300-000001000000}" name="Brecha" totalsRowFunction="custom" dataDxfId="126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a7" displayName="Tabla7" ref="F10:F18" totalsRowCount="1" headerRowDxfId="121">
  <autoFilter ref="F10:F17" xr:uid="{00000000-0009-0000-0100-000007000000}">
    <filterColumn colId="0" hiddenButton="1"/>
  </autoFilter>
  <tableColumns count="1">
    <tableColumn id="1" xr3:uid="{00000000-0010-0000-0400-000001000000}" name="Brecha" totalsRowFunction="custom" dataDxfId="120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a9" displayName="Tabla9" ref="F10:F18" totalsRowCount="1" headerRowDxfId="115">
  <autoFilter ref="F10:F17" xr:uid="{00000000-0009-0000-0100-000009000000}">
    <filterColumn colId="0" hiddenButton="1"/>
  </autoFilter>
  <tableColumns count="1">
    <tableColumn id="1" xr3:uid="{00000000-0010-0000-0500-000001000000}" name="Brecha" totalsRowFunction="custom" dataDxfId="114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a11" displayName="Tabla11" ref="F9:F10" totalsRowShown="0" headerRowDxfId="113" dataDxfId="112">
  <autoFilter ref="F9:F10" xr:uid="{00000000-0009-0000-0100-00000B000000}">
    <filterColumn colId="0" hiddenButton="1"/>
  </autoFilter>
  <tableColumns count="1">
    <tableColumn id="1" xr3:uid="{00000000-0010-0000-0600-000001000000}" name="Brecha" dataDxfId="111">
      <calculatedColumnFormula>IF(AND(C10:D10),1-C10/D10,"N/A")*100</calculatedColumnFormula>
    </tableColumn>
  </tableColumns>
  <tableStyleInfo name="TableStyleLight9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7000000}" name="Tabla13" displayName="Tabla13" ref="F10:F18" totalsRowCount="1" headerRowDxfId="106">
  <autoFilter ref="F10:F17" xr:uid="{00000000-0009-0000-0100-00000D000000}">
    <filterColumn colId="0" hiddenButton="1"/>
  </autoFilter>
  <tableColumns count="1">
    <tableColumn id="1" xr3:uid="{00000000-0010-0000-0700-000001000000}" name="Brecha" totalsRowFunction="custom" dataDxfId="105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la15" displayName="Tabla15" ref="F10:F18" totalsRowCount="1" headerRowDxfId="100">
  <autoFilter ref="F10:F17" xr:uid="{00000000-0009-0000-0100-00000F000000}">
    <filterColumn colId="0" hiddenButton="1"/>
  </autoFilter>
  <tableColumns count="1">
    <tableColumn id="1" xr3:uid="{00000000-0010-0000-0800-000001000000}" name="Brecha" totalsRowFunction="custom" dataDxfId="99">
      <calculatedColumnFormula>IF(AND(C11:D11),1-C11/D11,"N/A")*100</calculatedColumnFormula>
      <totalsRowFormula>IF(AND(C18:D18),1-C18/D18,"N/A")*100</totalsRowFormula>
    </tableColumn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Igualand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0000"/>
      </a:accent1>
      <a:accent2>
        <a:srgbClr val="C00000"/>
      </a:accent2>
      <a:accent3>
        <a:srgbClr val="00B050"/>
      </a:accent3>
      <a:accent4>
        <a:srgbClr val="0070C0"/>
      </a:accent4>
      <a:accent5>
        <a:srgbClr val="FFC000"/>
      </a:accent5>
      <a:accent6>
        <a:srgbClr val="00B0F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19.xml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20.xml"/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2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23.xml"/><Relationship Id="rId1" Type="http://schemas.openxmlformats.org/officeDocument/2006/relationships/pivotTable" Target="../pivotTables/pivotTable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drawing" Target="../drawings/drawing24.xml"/><Relationship Id="rId1" Type="http://schemas.openxmlformats.org/officeDocument/2006/relationships/pivotTable" Target="../pivotTables/pivotTable2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F51"/>
  <sheetViews>
    <sheetView showGridLines="0" zoomScale="130" zoomScaleNormal="130" workbookViewId="0">
      <selection activeCell="D39" sqref="D39"/>
    </sheetView>
  </sheetViews>
  <sheetFormatPr baseColWidth="10" defaultColWidth="11.5" defaultRowHeight="15" x14ac:dyDescent="0.2"/>
  <cols>
    <col min="2" max="2" width="35.83203125" customWidth="1"/>
    <col min="3" max="3" width="39.1640625" customWidth="1"/>
    <col min="4" max="4" width="71.5" customWidth="1"/>
    <col min="5" max="5" width="18.83203125" bestFit="1" customWidth="1"/>
    <col min="6" max="6" width="10.6640625" bestFit="1" customWidth="1"/>
  </cols>
  <sheetData>
    <row r="1" spans="2:6" x14ac:dyDescent="0.2">
      <c r="B1" s="49"/>
      <c r="C1" s="49"/>
      <c r="D1" s="49"/>
    </row>
    <row r="2" spans="2:6" ht="45" customHeight="1" x14ac:dyDescent="0.2">
      <c r="B2" s="6"/>
      <c r="C2" s="6"/>
      <c r="D2" s="6"/>
      <c r="E2" s="7"/>
      <c r="F2" s="7"/>
    </row>
    <row r="3" spans="2:6" x14ac:dyDescent="0.2">
      <c r="B3" s="5"/>
      <c r="C3" s="5"/>
      <c r="D3" s="5"/>
    </row>
    <row r="4" spans="2:6" ht="24" x14ac:dyDescent="0.3">
      <c r="B4" s="51" t="s">
        <v>25</v>
      </c>
      <c r="C4" s="51"/>
      <c r="D4" s="51"/>
    </row>
    <row r="5" spans="2:6" x14ac:dyDescent="0.2">
      <c r="B5" s="49"/>
      <c r="C5" s="49"/>
      <c r="D5" s="49"/>
    </row>
    <row r="6" spans="2:6" x14ac:dyDescent="0.2">
      <c r="B6" s="50" t="s">
        <v>26</v>
      </c>
      <c r="C6" s="50"/>
      <c r="D6" s="50"/>
      <c r="E6" s="2"/>
      <c r="F6" s="26"/>
    </row>
    <row r="7" spans="2:6" x14ac:dyDescent="0.2">
      <c r="B7" s="49" t="s">
        <v>27</v>
      </c>
      <c r="C7" s="49"/>
      <c r="D7" s="49"/>
    </row>
    <row r="8" spans="2:6" x14ac:dyDescent="0.2">
      <c r="B8" s="49" t="s">
        <v>28</v>
      </c>
      <c r="C8" s="49"/>
      <c r="D8" s="49"/>
    </row>
    <row r="9" spans="2:6" x14ac:dyDescent="0.2">
      <c r="B9" s="49" t="s">
        <v>29</v>
      </c>
      <c r="C9" s="49"/>
      <c r="D9" s="49"/>
    </row>
    <row r="10" spans="2:6" x14ac:dyDescent="0.2">
      <c r="B10" s="49"/>
      <c r="C10" s="49"/>
      <c r="D10" s="49"/>
    </row>
    <row r="11" spans="2:6" x14ac:dyDescent="0.2">
      <c r="B11" s="50" t="s">
        <v>30</v>
      </c>
      <c r="C11" s="50"/>
      <c r="D11" s="50"/>
    </row>
    <row r="12" spans="2:6" x14ac:dyDescent="0.2">
      <c r="B12" s="49"/>
      <c r="C12" s="49"/>
      <c r="D12" s="49"/>
    </row>
    <row r="13" spans="2:6" x14ac:dyDescent="0.2">
      <c r="B13" s="50" t="s">
        <v>31</v>
      </c>
      <c r="C13" s="50"/>
      <c r="D13" s="50"/>
    </row>
    <row r="14" spans="2:6" x14ac:dyDescent="0.2">
      <c r="B14" s="49"/>
      <c r="C14" s="49"/>
      <c r="D14" s="49"/>
    </row>
    <row r="15" spans="2:6" x14ac:dyDescent="0.2">
      <c r="B15" s="50" t="s">
        <v>32</v>
      </c>
      <c r="C15" s="50"/>
      <c r="D15" s="50"/>
    </row>
    <row r="16" spans="2:6" x14ac:dyDescent="0.2">
      <c r="B16" s="49" t="s">
        <v>33</v>
      </c>
      <c r="C16" s="49"/>
      <c r="D16" s="49"/>
    </row>
    <row r="17" spans="2:4" x14ac:dyDescent="0.2">
      <c r="B17" s="49" t="s">
        <v>34</v>
      </c>
      <c r="C17" s="49"/>
      <c r="D17" s="49"/>
    </row>
    <row r="18" spans="2:4" x14ac:dyDescent="0.2">
      <c r="B18" s="49" t="s">
        <v>35</v>
      </c>
      <c r="C18" s="49"/>
      <c r="D18" s="49"/>
    </row>
    <row r="19" spans="2:4" x14ac:dyDescent="0.2">
      <c r="B19" s="49" t="s">
        <v>36</v>
      </c>
      <c r="C19" s="49"/>
      <c r="D19" s="49"/>
    </row>
    <row r="20" spans="2:4" x14ac:dyDescent="0.2">
      <c r="B20" s="49" t="s">
        <v>37</v>
      </c>
      <c r="C20" s="49"/>
      <c r="D20" s="49"/>
    </row>
    <row r="21" spans="2:4" x14ac:dyDescent="0.2">
      <c r="B21" s="49" t="s">
        <v>38</v>
      </c>
      <c r="C21" s="49"/>
      <c r="D21" s="49"/>
    </row>
    <row r="22" spans="2:4" x14ac:dyDescent="0.2">
      <c r="B22" s="49"/>
      <c r="C22" s="49"/>
      <c r="D22" s="49"/>
    </row>
    <row r="23" spans="2:4" x14ac:dyDescent="0.2">
      <c r="B23" s="49"/>
      <c r="C23" s="49"/>
      <c r="D23" s="49"/>
    </row>
    <row r="24" spans="2:4" x14ac:dyDescent="0.2">
      <c r="B24" s="50" t="s">
        <v>39</v>
      </c>
      <c r="C24" s="50"/>
      <c r="D24" s="50"/>
    </row>
    <row r="25" spans="2:4" x14ac:dyDescent="0.2">
      <c r="B25" s="49"/>
      <c r="C25" s="49"/>
      <c r="D25" s="49"/>
    </row>
    <row r="26" spans="2:4" x14ac:dyDescent="0.2">
      <c r="B26" t="s">
        <v>40</v>
      </c>
      <c r="C26" t="s">
        <v>66</v>
      </c>
      <c r="D26" t="s">
        <v>92</v>
      </c>
    </row>
    <row r="27" spans="2:4" ht="32" x14ac:dyDescent="0.2">
      <c r="B27" s="1" t="s">
        <v>41</v>
      </c>
      <c r="C27" s="1" t="s">
        <v>67</v>
      </c>
      <c r="D27" s="1"/>
    </row>
    <row r="28" spans="2:4" ht="32" x14ac:dyDescent="0.2">
      <c r="B28" s="1" t="s">
        <v>42</v>
      </c>
      <c r="C28" s="1" t="s">
        <v>68</v>
      </c>
      <c r="D28" s="1" t="s">
        <v>93</v>
      </c>
    </row>
    <row r="29" spans="2:4" ht="48" x14ac:dyDescent="0.2">
      <c r="B29" s="1" t="s">
        <v>43</v>
      </c>
      <c r="C29" s="1" t="s">
        <v>69</v>
      </c>
      <c r="D29" s="1" t="s">
        <v>94</v>
      </c>
    </row>
    <row r="30" spans="2:4" ht="48" x14ac:dyDescent="0.2">
      <c r="B30" s="1" t="s">
        <v>44</v>
      </c>
      <c r="C30" s="1" t="s">
        <v>70</v>
      </c>
      <c r="D30" s="1" t="s">
        <v>95</v>
      </c>
    </row>
    <row r="31" spans="2:4" ht="48" x14ac:dyDescent="0.2">
      <c r="B31" s="1" t="s">
        <v>49</v>
      </c>
      <c r="C31" s="1" t="s">
        <v>71</v>
      </c>
      <c r="D31" s="1" t="s">
        <v>96</v>
      </c>
    </row>
    <row r="32" spans="2:4" ht="48" x14ac:dyDescent="0.2">
      <c r="B32" s="1" t="s">
        <v>45</v>
      </c>
      <c r="C32" s="1" t="s">
        <v>72</v>
      </c>
      <c r="D32" s="1" t="s">
        <v>97</v>
      </c>
    </row>
    <row r="33" spans="2:214" ht="64" x14ac:dyDescent="0.2">
      <c r="B33" s="1" t="s">
        <v>46</v>
      </c>
      <c r="C33" s="1" t="s">
        <v>73</v>
      </c>
      <c r="D33" s="1" t="s">
        <v>98</v>
      </c>
    </row>
    <row r="34" spans="2:214" ht="64" x14ac:dyDescent="0.2">
      <c r="B34" s="1" t="s">
        <v>47</v>
      </c>
      <c r="C34" s="1" t="s">
        <v>74</v>
      </c>
      <c r="D34" s="1" t="s">
        <v>99</v>
      </c>
    </row>
    <row r="35" spans="2:214" ht="64" x14ac:dyDescent="0.2">
      <c r="B35" s="1" t="s">
        <v>48</v>
      </c>
      <c r="C35" s="1" t="s">
        <v>75</v>
      </c>
      <c r="D35" s="1" t="s">
        <v>100</v>
      </c>
    </row>
    <row r="36" spans="2:214" ht="64" x14ac:dyDescent="0.2">
      <c r="B36" s="1" t="s">
        <v>50</v>
      </c>
      <c r="C36" s="1" t="s">
        <v>76</v>
      </c>
      <c r="D36" s="1" t="s">
        <v>101</v>
      </c>
    </row>
    <row r="37" spans="2:214" ht="80" x14ac:dyDescent="0.2">
      <c r="B37" s="1" t="s">
        <v>51</v>
      </c>
      <c r="C37" s="1" t="s">
        <v>77</v>
      </c>
      <c r="D37" s="1" t="s">
        <v>102</v>
      </c>
    </row>
    <row r="38" spans="2:214" ht="64" x14ac:dyDescent="0.2">
      <c r="B38" s="1" t="s">
        <v>52</v>
      </c>
      <c r="C38" s="1" t="s">
        <v>78</v>
      </c>
      <c r="D38" s="1" t="s">
        <v>116</v>
      </c>
    </row>
    <row r="39" spans="2:214" ht="64" x14ac:dyDescent="0.2">
      <c r="B39" s="1" t="s">
        <v>53</v>
      </c>
      <c r="C39" s="1" t="s">
        <v>79</v>
      </c>
      <c r="D39" s="1" t="s">
        <v>115</v>
      </c>
    </row>
    <row r="40" spans="2:214" ht="64" x14ac:dyDescent="0.2">
      <c r="B40" s="1" t="s">
        <v>54</v>
      </c>
      <c r="C40" s="1" t="s">
        <v>80</v>
      </c>
      <c r="D40" s="1" t="s">
        <v>114</v>
      </c>
    </row>
    <row r="41" spans="2:214" ht="80" x14ac:dyDescent="0.2">
      <c r="B41" s="1" t="s">
        <v>55</v>
      </c>
      <c r="C41" s="1" t="s">
        <v>81</v>
      </c>
      <c r="D41" s="1" t="s">
        <v>113</v>
      </c>
    </row>
    <row r="42" spans="2:214" ht="64" x14ac:dyDescent="0.2">
      <c r="B42" s="1" t="s">
        <v>56</v>
      </c>
      <c r="C42" s="1" t="s">
        <v>82</v>
      </c>
      <c r="D42" s="1" t="s">
        <v>112</v>
      </c>
    </row>
    <row r="43" spans="2:214" ht="64" x14ac:dyDescent="0.2">
      <c r="B43" s="1" t="s">
        <v>57</v>
      </c>
      <c r="C43" s="1" t="s">
        <v>83</v>
      </c>
      <c r="D43" s="1" t="s">
        <v>111</v>
      </c>
    </row>
    <row r="44" spans="2:214" ht="64" x14ac:dyDescent="0.2">
      <c r="B44" s="1" t="s">
        <v>58</v>
      </c>
      <c r="C44" s="1" t="s">
        <v>84</v>
      </c>
      <c r="D44" s="1" t="s">
        <v>110</v>
      </c>
    </row>
    <row r="45" spans="2:214" ht="80" x14ac:dyDescent="0.2">
      <c r="B45" s="1" t="s">
        <v>59</v>
      </c>
      <c r="C45" s="1" t="s">
        <v>85</v>
      </c>
      <c r="D45" s="1" t="s">
        <v>109</v>
      </c>
    </row>
    <row r="46" spans="2:214" ht="64" x14ac:dyDescent="0.2">
      <c r="B46" s="1" t="s">
        <v>60</v>
      </c>
      <c r="C46" s="1" t="s">
        <v>86</v>
      </c>
      <c r="D46" s="1" t="s">
        <v>108</v>
      </c>
    </row>
    <row r="47" spans="2:214" ht="64" x14ac:dyDescent="0.2">
      <c r="B47" s="1" t="s">
        <v>61</v>
      </c>
      <c r="C47" s="1" t="s">
        <v>87</v>
      </c>
      <c r="D47" s="1" t="s">
        <v>107</v>
      </c>
    </row>
    <row r="48" spans="2:214" ht="64" x14ac:dyDescent="0.2">
      <c r="B48" s="20" t="s">
        <v>62</v>
      </c>
      <c r="C48" s="1" t="s">
        <v>88</v>
      </c>
      <c r="D48" s="22" t="s">
        <v>106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</row>
    <row r="49" spans="1:214" s="19" customFormat="1" ht="80" x14ac:dyDescent="0.2">
      <c r="A49" s="7"/>
      <c r="B49" s="21" t="s">
        <v>63</v>
      </c>
      <c r="C49" s="18" t="s">
        <v>89</v>
      </c>
      <c r="D49" s="23" t="s">
        <v>105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</row>
    <row r="50" spans="1:214" s="19" customFormat="1" ht="64" x14ac:dyDescent="0.2">
      <c r="A50" s="7"/>
      <c r="B50" s="21" t="s">
        <v>64</v>
      </c>
      <c r="C50" s="18" t="s">
        <v>90</v>
      </c>
      <c r="D50" s="23" t="s">
        <v>104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</row>
    <row r="51" spans="1:214" s="19" customFormat="1" ht="64" x14ac:dyDescent="0.2">
      <c r="A51" s="7"/>
      <c r="B51" s="21" t="s">
        <v>65</v>
      </c>
      <c r="C51" s="18" t="s">
        <v>91</v>
      </c>
      <c r="D51" s="23" t="s">
        <v>103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</row>
  </sheetData>
  <mergeCells count="23">
    <mergeCell ref="B10:D10"/>
    <mergeCell ref="B16:D16"/>
    <mergeCell ref="B24:D24"/>
    <mergeCell ref="B1:D1"/>
    <mergeCell ref="B25:D25"/>
    <mergeCell ref="B4:D4"/>
    <mergeCell ref="B5:D5"/>
    <mergeCell ref="B6:D6"/>
    <mergeCell ref="B7:D7"/>
    <mergeCell ref="B8:D8"/>
    <mergeCell ref="B12:D12"/>
    <mergeCell ref="B11:D11"/>
    <mergeCell ref="B9:D9"/>
    <mergeCell ref="B21:D21"/>
    <mergeCell ref="B13:D13"/>
    <mergeCell ref="B23:D23"/>
    <mergeCell ref="B22:D22"/>
    <mergeCell ref="B18:D18"/>
    <mergeCell ref="B19:D19"/>
    <mergeCell ref="B20:D20"/>
    <mergeCell ref="B14:D14"/>
    <mergeCell ref="B15:D15"/>
    <mergeCell ref="B17:D17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4"/>
  <sheetViews>
    <sheetView showGridLines="0" workbookViewId="0">
      <selection activeCell="I39" sqref="I39"/>
    </sheetView>
  </sheetViews>
  <sheetFormatPr baseColWidth="10" defaultColWidth="11.5" defaultRowHeight="15" x14ac:dyDescent="0.2"/>
  <cols>
    <col min="2" max="2" width="27.5" bestFit="1" customWidth="1"/>
    <col min="3" max="4" width="10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48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138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161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18</v>
      </c>
      <c r="C11" s="12">
        <v>0</v>
      </c>
      <c r="D11" s="12">
        <v>24000</v>
      </c>
      <c r="E11" s="12">
        <v>24000</v>
      </c>
      <c r="F11" t="e">
        <f t="shared" ref="F11:F17" si="0">IF(AND(C11:D11),1-C11/D11,"N/A")*100</f>
        <v>#VALUE!</v>
      </c>
    </row>
    <row r="12" spans="2:20" x14ac:dyDescent="0.2">
      <c r="B12" s="14" t="s">
        <v>20</v>
      </c>
      <c r="C12" s="12">
        <v>14559</v>
      </c>
      <c r="D12" s="12">
        <v>21500</v>
      </c>
      <c r="E12" s="12">
        <v>19186.333333333332</v>
      </c>
      <c r="F12">
        <f t="shared" si="0"/>
        <v>32.283720930232562</v>
      </c>
    </row>
    <row r="13" spans="2:20" x14ac:dyDescent="0.2">
      <c r="B13" s="14" t="s">
        <v>19</v>
      </c>
      <c r="C13" s="12">
        <v>19334</v>
      </c>
      <c r="D13" s="12">
        <v>20000</v>
      </c>
      <c r="E13" s="12">
        <v>19667</v>
      </c>
      <c r="F13">
        <f t="shared" si="0"/>
        <v>3.3299999999999996</v>
      </c>
    </row>
    <row r="14" spans="2:20" x14ac:dyDescent="0.2">
      <c r="B14" s="14" t="s">
        <v>21</v>
      </c>
      <c r="C14" s="12">
        <v>18000</v>
      </c>
      <c r="D14" s="12">
        <v>18000</v>
      </c>
      <c r="E14" s="12">
        <v>18000</v>
      </c>
      <c r="F14">
        <f t="shared" si="0"/>
        <v>0</v>
      </c>
    </row>
    <row r="15" spans="2:20" x14ac:dyDescent="0.2">
      <c r="B15" s="14" t="s">
        <v>23</v>
      </c>
      <c r="C15" s="12">
        <v>13333.333333333334</v>
      </c>
      <c r="D15" s="12">
        <v>16000</v>
      </c>
      <c r="E15" s="12">
        <v>14400</v>
      </c>
      <c r="F15">
        <f t="shared" si="0"/>
        <v>16.666666666666664</v>
      </c>
    </row>
    <row r="16" spans="2:20" x14ac:dyDescent="0.2">
      <c r="B16" s="14" t="s">
        <v>17</v>
      </c>
      <c r="C16" s="12">
        <v>12915.395</v>
      </c>
      <c r="D16" s="12">
        <v>14000</v>
      </c>
      <c r="E16" s="12">
        <v>13132.316000000001</v>
      </c>
      <c r="F16">
        <f t="shared" si="0"/>
        <v>7.7471785714285701</v>
      </c>
    </row>
    <row r="17" spans="2:6" x14ac:dyDescent="0.2">
      <c r="B17" s="14" t="s">
        <v>22</v>
      </c>
      <c r="C17" s="12">
        <v>8708.5</v>
      </c>
      <c r="D17" s="12">
        <v>12000</v>
      </c>
      <c r="E17" s="12">
        <v>9805.6666666666661</v>
      </c>
      <c r="F17">
        <f t="shared" si="0"/>
        <v>27.429166666666671</v>
      </c>
    </row>
    <row r="18" spans="2:6" x14ac:dyDescent="0.2">
      <c r="B18" s="14" t="s">
        <v>24</v>
      </c>
      <c r="C18" s="12">
        <v>14259.97</v>
      </c>
      <c r="D18" s="12">
        <v>19307.692307692309</v>
      </c>
      <c r="E18" s="12">
        <v>16690.354814814815</v>
      </c>
      <c r="F18">
        <f>IF(AND(C18:D18),1-C18/D18,"N/A")*100</f>
        <v>26.14358167330678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T27"/>
  <sheetViews>
    <sheetView showGridLines="0" workbookViewId="0">
      <selection activeCell="C10" sqref="C10"/>
    </sheetView>
  </sheetViews>
  <sheetFormatPr baseColWidth="10" defaultColWidth="11.5" defaultRowHeight="15" x14ac:dyDescent="0.2"/>
  <cols>
    <col min="2" max="2" width="32.5" customWidth="1"/>
    <col min="3" max="3" width="10.5" bestFit="1" customWidth="1"/>
    <col min="4" max="4" width="10.83203125" bestFit="1" customWidth="1"/>
    <col min="5" max="5" width="12.5" bestFit="1" customWidth="1"/>
    <col min="6" max="6" width="6.6640625" bestFit="1" customWidth="1"/>
  </cols>
  <sheetData>
    <row r="2" spans="2:20" ht="24" x14ac:dyDescent="0.3">
      <c r="B2" s="52" t="s">
        <v>50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139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27"/>
      <c r="C9" s="28"/>
      <c r="D9" s="29"/>
      <c r="F9" t="s">
        <v>166</v>
      </c>
    </row>
    <row r="10" spans="2:20" x14ac:dyDescent="0.2">
      <c r="B10" s="36"/>
      <c r="C10" s="37"/>
      <c r="D10" s="38"/>
    </row>
    <row r="11" spans="2:20" x14ac:dyDescent="0.2">
      <c r="B11" s="36"/>
      <c r="C11" s="37"/>
      <c r="D11" s="38"/>
    </row>
    <row r="12" spans="2:20" x14ac:dyDescent="0.2">
      <c r="B12" s="36"/>
      <c r="C12" s="37"/>
      <c r="D12" s="38"/>
    </row>
    <row r="13" spans="2:20" x14ac:dyDescent="0.2">
      <c r="B13" s="36"/>
      <c r="C13" s="37"/>
      <c r="D13" s="38"/>
    </row>
    <row r="14" spans="2:20" x14ac:dyDescent="0.2">
      <c r="B14" s="36"/>
      <c r="C14" s="37"/>
      <c r="D14" s="38"/>
    </row>
    <row r="15" spans="2:20" x14ac:dyDescent="0.2">
      <c r="B15" s="36"/>
      <c r="C15" s="37"/>
      <c r="D15" s="38"/>
    </row>
    <row r="16" spans="2:20" x14ac:dyDescent="0.2">
      <c r="B16" s="36"/>
      <c r="C16" s="37"/>
      <c r="D16" s="38"/>
    </row>
    <row r="17" spans="2:6" x14ac:dyDescent="0.2">
      <c r="B17" s="36"/>
      <c r="C17" s="37"/>
      <c r="D17" s="38"/>
    </row>
    <row r="18" spans="2:6" x14ac:dyDescent="0.2">
      <c r="B18" s="36"/>
      <c r="C18" s="37"/>
      <c r="D18" s="38"/>
    </row>
    <row r="19" spans="2:6" x14ac:dyDescent="0.2">
      <c r="B19" s="36"/>
      <c r="C19" s="37"/>
      <c r="D19" s="38"/>
    </row>
    <row r="20" spans="2:6" x14ac:dyDescent="0.2">
      <c r="B20" s="36"/>
      <c r="C20" s="37"/>
      <c r="D20" s="38"/>
    </row>
    <row r="21" spans="2:6" x14ac:dyDescent="0.2">
      <c r="B21" s="36"/>
      <c r="C21" s="37"/>
      <c r="D21" s="38"/>
    </row>
    <row r="22" spans="2:6" x14ac:dyDescent="0.2">
      <c r="B22" s="36"/>
      <c r="C22" s="37"/>
      <c r="D22" s="38"/>
    </row>
    <row r="23" spans="2:6" x14ac:dyDescent="0.2">
      <c r="B23" s="36"/>
      <c r="C23" s="37"/>
      <c r="D23" s="38"/>
    </row>
    <row r="24" spans="2:6" x14ac:dyDescent="0.2">
      <c r="B24" s="36"/>
      <c r="C24" s="37"/>
      <c r="D24" s="38"/>
    </row>
    <row r="25" spans="2:6" x14ac:dyDescent="0.2">
      <c r="B25" s="36"/>
      <c r="C25" s="37"/>
      <c r="D25" s="38"/>
    </row>
    <row r="26" spans="2:6" x14ac:dyDescent="0.2">
      <c r="B26" s="39"/>
      <c r="C26" s="40"/>
      <c r="D26" s="41"/>
    </row>
    <row r="27" spans="2:6" x14ac:dyDescent="0.2">
      <c r="F27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T34"/>
  <sheetViews>
    <sheetView showGridLines="0" workbookViewId="0">
      <selection activeCell="I38" sqref="I38"/>
    </sheetView>
  </sheetViews>
  <sheetFormatPr baseColWidth="10" defaultColWidth="11.5" defaultRowHeight="15" x14ac:dyDescent="0.2"/>
  <cols>
    <col min="2" max="2" width="43.83203125" bestFit="1" customWidth="1"/>
    <col min="3" max="4" width="9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140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141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162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16</v>
      </c>
      <c r="C11" s="12">
        <v>0</v>
      </c>
      <c r="D11" s="12">
        <v>1833.3333333333333</v>
      </c>
      <c r="E11" s="12">
        <v>1833.3333333333333</v>
      </c>
      <c r="F11" t="e">
        <f t="shared" ref="F11:F17" si="0">IF(AND(C11:D11),1-C11/D11,"N/A")*100</f>
        <v>#VALUE!</v>
      </c>
    </row>
    <row r="12" spans="2:20" x14ac:dyDescent="0.2">
      <c r="B12" s="14" t="s">
        <v>11</v>
      </c>
      <c r="C12" s="12">
        <v>1000</v>
      </c>
      <c r="D12" s="12">
        <v>6050</v>
      </c>
      <c r="E12" s="12">
        <v>4366.666666666667</v>
      </c>
      <c r="F12">
        <f t="shared" si="0"/>
        <v>83.471074380165291</v>
      </c>
    </row>
    <row r="13" spans="2:20" x14ac:dyDescent="0.2">
      <c r="B13" s="14" t="s">
        <v>14</v>
      </c>
      <c r="C13" s="12">
        <v>750</v>
      </c>
      <c r="D13" s="12">
        <v>800</v>
      </c>
      <c r="E13" s="12">
        <v>775</v>
      </c>
      <c r="F13">
        <f t="shared" si="0"/>
        <v>6.25</v>
      </c>
    </row>
    <row r="14" spans="2:20" x14ac:dyDescent="0.2">
      <c r="B14" s="14" t="s">
        <v>12</v>
      </c>
      <c r="C14" s="12">
        <v>600</v>
      </c>
      <c r="D14" s="12">
        <v>600</v>
      </c>
      <c r="E14" s="12">
        <v>600</v>
      </c>
      <c r="F14">
        <f t="shared" si="0"/>
        <v>0</v>
      </c>
    </row>
    <row r="15" spans="2:20" x14ac:dyDescent="0.2">
      <c r="B15" s="14" t="s">
        <v>13</v>
      </c>
      <c r="C15" s="12">
        <v>333.33333333333331</v>
      </c>
      <c r="D15" s="12">
        <v>400</v>
      </c>
      <c r="E15" s="12">
        <v>360</v>
      </c>
      <c r="F15">
        <f t="shared" si="0"/>
        <v>16.666666666666675</v>
      </c>
    </row>
    <row r="16" spans="2:20" x14ac:dyDescent="0.2">
      <c r="B16" s="14" t="s">
        <v>10</v>
      </c>
      <c r="C16" s="12">
        <v>300</v>
      </c>
      <c r="D16" s="12">
        <v>300</v>
      </c>
      <c r="E16" s="12">
        <v>300</v>
      </c>
      <c r="F16">
        <f t="shared" si="0"/>
        <v>0</v>
      </c>
    </row>
    <row r="17" spans="2:6" x14ac:dyDescent="0.2">
      <c r="B17" s="14" t="s">
        <v>15</v>
      </c>
      <c r="C17" s="12">
        <v>0</v>
      </c>
      <c r="D17" s="12">
        <v>300</v>
      </c>
      <c r="E17" s="12">
        <v>100</v>
      </c>
      <c r="F17" t="e">
        <f t="shared" si="0"/>
        <v>#VALUE!</v>
      </c>
    </row>
    <row r="18" spans="2:6" x14ac:dyDescent="0.2">
      <c r="B18" s="14" t="s">
        <v>24</v>
      </c>
      <c r="C18" s="25">
        <v>432.14285714285717</v>
      </c>
      <c r="D18" s="25">
        <v>1692.3076923076924</v>
      </c>
      <c r="E18" s="25">
        <v>1038.8888888888889</v>
      </c>
      <c r="F18">
        <f>IF(AND(C18:D18),1-C18/D18,"N/A")*100</f>
        <v>74.464285714285722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T34"/>
  <sheetViews>
    <sheetView showGridLines="0" workbookViewId="0">
      <selection activeCell="F32" sqref="F32"/>
    </sheetView>
  </sheetViews>
  <sheetFormatPr baseColWidth="10" defaultColWidth="11.5" defaultRowHeight="15" x14ac:dyDescent="0.2"/>
  <cols>
    <col min="2" max="2" width="43.83203125" bestFit="1" customWidth="1"/>
    <col min="3" max="4" width="9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52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142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162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7</v>
      </c>
      <c r="C11" s="12">
        <v>0</v>
      </c>
      <c r="D11" s="12">
        <v>1833.3333333333333</v>
      </c>
      <c r="E11" s="12">
        <v>1833.3333333333333</v>
      </c>
      <c r="F11" t="e">
        <f t="shared" ref="F11:F17" si="0">IF(AND(C11:D11),1-C11/D11,"N/A")*100</f>
        <v>#VALUE!</v>
      </c>
    </row>
    <row r="12" spans="2:20" x14ac:dyDescent="0.2">
      <c r="B12" s="14" t="s">
        <v>6</v>
      </c>
      <c r="C12" s="12">
        <v>1000</v>
      </c>
      <c r="D12" s="12">
        <v>6050</v>
      </c>
      <c r="E12" s="12">
        <v>4366.666666666667</v>
      </c>
      <c r="F12">
        <f t="shared" si="0"/>
        <v>83.471074380165291</v>
      </c>
    </row>
    <row r="13" spans="2:20" x14ac:dyDescent="0.2">
      <c r="B13" s="14" t="s">
        <v>4</v>
      </c>
      <c r="C13" s="12">
        <v>750</v>
      </c>
      <c r="D13" s="12">
        <v>800</v>
      </c>
      <c r="E13" s="12">
        <v>775</v>
      </c>
      <c r="F13">
        <f t="shared" si="0"/>
        <v>6.25</v>
      </c>
    </row>
    <row r="14" spans="2:20" x14ac:dyDescent="0.2">
      <c r="B14" s="14" t="s">
        <v>5</v>
      </c>
      <c r="C14" s="12">
        <v>600</v>
      </c>
      <c r="D14" s="12">
        <v>600</v>
      </c>
      <c r="E14" s="12">
        <v>600</v>
      </c>
      <c r="F14">
        <f t="shared" si="0"/>
        <v>0</v>
      </c>
    </row>
    <row r="15" spans="2:20" x14ac:dyDescent="0.2">
      <c r="B15" s="14" t="s">
        <v>8</v>
      </c>
      <c r="C15" s="12">
        <v>333.33333333333331</v>
      </c>
      <c r="D15" s="12">
        <v>400</v>
      </c>
      <c r="E15" s="12">
        <v>360</v>
      </c>
      <c r="F15">
        <f t="shared" si="0"/>
        <v>16.666666666666675</v>
      </c>
    </row>
    <row r="16" spans="2:20" x14ac:dyDescent="0.2">
      <c r="B16" s="14" t="s">
        <v>3</v>
      </c>
      <c r="C16" s="12">
        <v>300</v>
      </c>
      <c r="D16" s="12">
        <v>300</v>
      </c>
      <c r="E16" s="12">
        <v>300</v>
      </c>
      <c r="F16">
        <f t="shared" si="0"/>
        <v>0</v>
      </c>
    </row>
    <row r="17" spans="2:6" x14ac:dyDescent="0.2">
      <c r="B17" s="14" t="s">
        <v>9</v>
      </c>
      <c r="C17" s="12">
        <v>0</v>
      </c>
      <c r="D17" s="12">
        <v>300</v>
      </c>
      <c r="E17" s="12">
        <v>100</v>
      </c>
      <c r="F17" t="e">
        <f t="shared" si="0"/>
        <v>#VALUE!</v>
      </c>
    </row>
    <row r="18" spans="2:6" x14ac:dyDescent="0.2">
      <c r="B18" s="14" t="s">
        <v>24</v>
      </c>
      <c r="C18" s="25">
        <v>432.14285714285717</v>
      </c>
      <c r="D18" s="25">
        <v>1692.3076923076924</v>
      </c>
      <c r="E18" s="25">
        <v>1038.8888888888889</v>
      </c>
      <c r="F18">
        <f>IF(AND(C18:D18),1-C18/D18,"N/A")*100</f>
        <v>74.464285714285722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T34"/>
  <sheetViews>
    <sheetView showGridLines="0" workbookViewId="0">
      <selection activeCell="G30" sqref="G30"/>
    </sheetView>
  </sheetViews>
  <sheetFormatPr baseColWidth="10" defaultColWidth="11.5" defaultRowHeight="15" x14ac:dyDescent="0.2"/>
  <cols>
    <col min="2" max="2" width="43.83203125" bestFit="1" customWidth="1"/>
    <col min="3" max="4" width="9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143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144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162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18</v>
      </c>
      <c r="C11" s="12">
        <v>0</v>
      </c>
      <c r="D11" s="12">
        <v>1833.3333333333333</v>
      </c>
      <c r="E11" s="12">
        <v>1833.3333333333333</v>
      </c>
      <c r="F11" t="e">
        <f>IF(AND(C11:D11),1-C11/D11,"N/A")*100</f>
        <v>#VALUE!</v>
      </c>
    </row>
    <row r="12" spans="2:20" x14ac:dyDescent="0.2">
      <c r="B12" s="14" t="s">
        <v>20</v>
      </c>
      <c r="C12" s="12">
        <v>1000</v>
      </c>
      <c r="D12" s="12">
        <v>6050</v>
      </c>
      <c r="E12" s="12">
        <v>4366.666666666667</v>
      </c>
      <c r="F12">
        <f t="shared" ref="F12:F17" si="0">IF(AND(C12:D12),1-C12/D12,"N/A")*100</f>
        <v>83.471074380165291</v>
      </c>
    </row>
    <row r="13" spans="2:20" x14ac:dyDescent="0.2">
      <c r="B13" s="14" t="s">
        <v>19</v>
      </c>
      <c r="C13" s="12">
        <v>750</v>
      </c>
      <c r="D13" s="12">
        <v>800</v>
      </c>
      <c r="E13" s="12">
        <v>775</v>
      </c>
      <c r="F13">
        <f t="shared" si="0"/>
        <v>6.25</v>
      </c>
    </row>
    <row r="14" spans="2:20" x14ac:dyDescent="0.2">
      <c r="B14" s="14" t="s">
        <v>21</v>
      </c>
      <c r="C14" s="12">
        <v>600</v>
      </c>
      <c r="D14" s="12">
        <v>600</v>
      </c>
      <c r="E14" s="12">
        <v>600</v>
      </c>
      <c r="F14">
        <f t="shared" si="0"/>
        <v>0</v>
      </c>
    </row>
    <row r="15" spans="2:20" x14ac:dyDescent="0.2">
      <c r="B15" s="14" t="s">
        <v>23</v>
      </c>
      <c r="C15" s="12">
        <v>333.33333333333331</v>
      </c>
      <c r="D15" s="12">
        <v>400</v>
      </c>
      <c r="E15" s="12">
        <v>360</v>
      </c>
      <c r="F15">
        <f t="shared" si="0"/>
        <v>16.666666666666675</v>
      </c>
    </row>
    <row r="16" spans="2:20" x14ac:dyDescent="0.2">
      <c r="B16" s="14" t="s">
        <v>17</v>
      </c>
      <c r="C16" s="12">
        <v>300</v>
      </c>
      <c r="D16" s="12">
        <v>300</v>
      </c>
      <c r="E16" s="12">
        <v>300</v>
      </c>
      <c r="F16">
        <f t="shared" si="0"/>
        <v>0</v>
      </c>
    </row>
    <row r="17" spans="2:6" x14ac:dyDescent="0.2">
      <c r="B17" s="14" t="s">
        <v>22</v>
      </c>
      <c r="C17" s="12">
        <v>0</v>
      </c>
      <c r="D17" s="12">
        <v>300</v>
      </c>
      <c r="E17" s="12">
        <v>100</v>
      </c>
      <c r="F17" t="e">
        <f t="shared" si="0"/>
        <v>#VALUE!</v>
      </c>
    </row>
    <row r="18" spans="2:6" x14ac:dyDescent="0.2">
      <c r="B18" s="14" t="s">
        <v>24</v>
      </c>
      <c r="C18" s="25">
        <v>432.14285714285717</v>
      </c>
      <c r="D18" s="25">
        <v>1692.3076923076924</v>
      </c>
      <c r="E18" s="25">
        <v>1038.8888888888889</v>
      </c>
      <c r="F18">
        <f>IF(AND(C18:D18),1-C18/D18,"N/A")*100</f>
        <v>74.464285714285722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T27"/>
  <sheetViews>
    <sheetView showGridLines="0" workbookViewId="0">
      <selection activeCell="H28" sqref="H28"/>
    </sheetView>
  </sheetViews>
  <sheetFormatPr baseColWidth="10" defaultColWidth="11.5" defaultRowHeight="15" x14ac:dyDescent="0.2"/>
  <cols>
    <col min="2" max="2" width="38.5" bestFit="1" customWidth="1"/>
    <col min="3" max="3" width="10.1640625" bestFit="1" customWidth="1"/>
    <col min="4" max="4" width="10.83203125" bestFit="1" customWidth="1"/>
    <col min="5" max="5" width="12.5" bestFit="1" customWidth="1"/>
    <col min="6" max="6" width="6.6640625" bestFit="1" customWidth="1"/>
  </cols>
  <sheetData>
    <row r="2" spans="2:20" ht="24" x14ac:dyDescent="0.3">
      <c r="B2" s="52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145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1"/>
      <c r="C9" s="11" t="s">
        <v>0</v>
      </c>
      <c r="D9" s="11" t="s">
        <v>1</v>
      </c>
      <c r="E9" s="11" t="s">
        <v>24</v>
      </c>
      <c r="F9" s="11" t="s">
        <v>130</v>
      </c>
    </row>
    <row r="10" spans="2:20" x14ac:dyDescent="0.2">
      <c r="B10" s="11" t="s">
        <v>163</v>
      </c>
      <c r="C10" s="48">
        <v>407.14285714285717</v>
      </c>
      <c r="D10" s="48">
        <v>1407.6923076923076</v>
      </c>
      <c r="E10" s="48">
        <v>888.88888888888891</v>
      </c>
      <c r="F10">
        <f>IF(AND(C10:D10),1-C10/D10,"N/A")*100</f>
        <v>71.077283372365343</v>
      </c>
    </row>
    <row r="27" spans="6:6" x14ac:dyDescent="0.2">
      <c r="F27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4"/>
  <sheetViews>
    <sheetView showGridLines="0" workbookViewId="0">
      <selection activeCell="K36" sqref="K36"/>
    </sheetView>
  </sheetViews>
  <sheetFormatPr baseColWidth="10" defaultColWidth="11.5" defaultRowHeight="15" x14ac:dyDescent="0.2"/>
  <cols>
    <col min="2" max="2" width="38.5" bestFit="1" customWidth="1"/>
    <col min="3" max="4" width="9.5" bestFit="1" customWidth="1"/>
    <col min="5" max="5" width="12.5" bestFit="1" customWidth="1"/>
    <col min="6" max="6" width="6.6640625" bestFit="1" customWidth="1"/>
  </cols>
  <sheetData>
    <row r="2" spans="2:20" ht="24" x14ac:dyDescent="0.3">
      <c r="B2" s="52" t="s">
        <v>146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147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27"/>
      <c r="C9" s="28"/>
      <c r="D9" s="29"/>
    </row>
    <row r="10" spans="2:20" x14ac:dyDescent="0.2">
      <c r="B10" s="30"/>
      <c r="C10" s="31"/>
      <c r="D10" s="32"/>
      <c r="F10" t="s">
        <v>166</v>
      </c>
    </row>
    <row r="11" spans="2:20" x14ac:dyDescent="0.2">
      <c r="B11" s="30"/>
      <c r="C11" s="31"/>
      <c r="D11" s="32"/>
    </row>
    <row r="12" spans="2:20" x14ac:dyDescent="0.2">
      <c r="B12" s="30"/>
      <c r="C12" s="31"/>
      <c r="D12" s="32"/>
    </row>
    <row r="13" spans="2:20" x14ac:dyDescent="0.2">
      <c r="B13" s="30"/>
      <c r="C13" s="31"/>
      <c r="D13" s="32"/>
    </row>
    <row r="14" spans="2:20" x14ac:dyDescent="0.2">
      <c r="B14" s="30"/>
      <c r="C14" s="31"/>
      <c r="D14" s="32"/>
    </row>
    <row r="15" spans="2:20" x14ac:dyDescent="0.2">
      <c r="B15" s="30"/>
      <c r="C15" s="31"/>
      <c r="D15" s="32"/>
    </row>
    <row r="16" spans="2:20" x14ac:dyDescent="0.2">
      <c r="B16" s="30"/>
      <c r="C16" s="31"/>
      <c r="D16" s="32"/>
    </row>
    <row r="17" spans="2:6" x14ac:dyDescent="0.2">
      <c r="B17" s="30"/>
      <c r="C17" s="31"/>
      <c r="D17" s="32"/>
    </row>
    <row r="18" spans="2:6" x14ac:dyDescent="0.2">
      <c r="B18" s="30"/>
      <c r="C18" s="31"/>
      <c r="D18" s="32"/>
    </row>
    <row r="19" spans="2:6" x14ac:dyDescent="0.2">
      <c r="B19" s="30"/>
      <c r="C19" s="31"/>
      <c r="D19" s="32"/>
    </row>
    <row r="20" spans="2:6" x14ac:dyDescent="0.2">
      <c r="B20" s="30"/>
      <c r="C20" s="31"/>
      <c r="D20" s="32"/>
    </row>
    <row r="21" spans="2:6" x14ac:dyDescent="0.2">
      <c r="B21" s="30"/>
      <c r="C21" s="31"/>
      <c r="D21" s="32"/>
    </row>
    <row r="22" spans="2:6" x14ac:dyDescent="0.2">
      <c r="B22" s="30"/>
      <c r="C22" s="31"/>
      <c r="D22" s="32"/>
    </row>
    <row r="23" spans="2:6" x14ac:dyDescent="0.2">
      <c r="B23" s="30"/>
      <c r="C23" s="31"/>
      <c r="D23" s="32"/>
    </row>
    <row r="24" spans="2:6" x14ac:dyDescent="0.2">
      <c r="B24" s="30"/>
      <c r="C24" s="31"/>
      <c r="D24" s="32"/>
    </row>
    <row r="25" spans="2:6" x14ac:dyDescent="0.2">
      <c r="B25" s="30"/>
      <c r="C25" s="31"/>
      <c r="D25" s="32"/>
    </row>
    <row r="26" spans="2:6" x14ac:dyDescent="0.2">
      <c r="B26" s="33"/>
      <c r="C26" s="34"/>
      <c r="D26" s="35"/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T34"/>
  <sheetViews>
    <sheetView showGridLines="0" workbookViewId="0">
      <selection activeCell="F19" sqref="F19"/>
    </sheetView>
  </sheetViews>
  <sheetFormatPr baseColWidth="10" defaultColWidth="11.5" defaultRowHeight="15" x14ac:dyDescent="0.2"/>
  <cols>
    <col min="2" max="2" width="38.5" bestFit="1" customWidth="1"/>
    <col min="3" max="4" width="9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56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148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163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16</v>
      </c>
      <c r="C11" s="12">
        <v>0</v>
      </c>
      <c r="D11" s="12">
        <v>3000</v>
      </c>
      <c r="E11" s="12">
        <v>3000</v>
      </c>
      <c r="F11" t="e">
        <f t="shared" ref="F11:F17" si="0">IF(AND(C11:D11),1-C11/D11,"N/A")*100</f>
        <v>#VALUE!</v>
      </c>
    </row>
    <row r="12" spans="2:20" x14ac:dyDescent="0.2">
      <c r="B12" s="14" t="s">
        <v>11</v>
      </c>
      <c r="C12" s="12">
        <v>3000</v>
      </c>
      <c r="D12" s="12">
        <v>3000</v>
      </c>
      <c r="E12" s="12">
        <v>3000</v>
      </c>
      <c r="F12">
        <f t="shared" si="0"/>
        <v>0</v>
      </c>
    </row>
    <row r="13" spans="2:20" x14ac:dyDescent="0.2">
      <c r="B13" s="14" t="s">
        <v>14</v>
      </c>
      <c r="C13" s="12">
        <v>900</v>
      </c>
      <c r="D13" s="12">
        <v>1000</v>
      </c>
      <c r="E13" s="12">
        <v>950</v>
      </c>
      <c r="F13">
        <f t="shared" si="0"/>
        <v>9.9999999999999982</v>
      </c>
    </row>
    <row r="14" spans="2:20" x14ac:dyDescent="0.2">
      <c r="B14" s="14" t="s">
        <v>12</v>
      </c>
      <c r="C14" s="12">
        <v>0</v>
      </c>
      <c r="D14" s="12">
        <v>300</v>
      </c>
      <c r="E14" s="12">
        <v>150</v>
      </c>
      <c r="F14" t="e">
        <f t="shared" si="0"/>
        <v>#VALUE!</v>
      </c>
    </row>
    <row r="15" spans="2:20" x14ac:dyDescent="0.2">
      <c r="B15" s="14" t="s">
        <v>13</v>
      </c>
      <c r="C15" s="12">
        <v>0</v>
      </c>
      <c r="D15" s="12">
        <v>0</v>
      </c>
      <c r="E15" s="12">
        <v>0</v>
      </c>
      <c r="F15" t="e">
        <f t="shared" si="0"/>
        <v>#VALUE!</v>
      </c>
    </row>
    <row r="16" spans="2:20" x14ac:dyDescent="0.2">
      <c r="B16" s="14" t="s">
        <v>10</v>
      </c>
      <c r="C16" s="12">
        <v>0</v>
      </c>
      <c r="D16" s="12">
        <v>0</v>
      </c>
      <c r="E16" s="12">
        <v>0</v>
      </c>
      <c r="F16" t="e">
        <f t="shared" si="0"/>
        <v>#VALUE!</v>
      </c>
    </row>
    <row r="17" spans="2:6" x14ac:dyDescent="0.2">
      <c r="B17" s="14" t="s">
        <v>15</v>
      </c>
      <c r="C17" s="12">
        <v>0</v>
      </c>
      <c r="D17" s="12">
        <v>0</v>
      </c>
      <c r="E17" s="12">
        <v>0</v>
      </c>
      <c r="F17" t="e">
        <f t="shared" si="0"/>
        <v>#VALUE!</v>
      </c>
    </row>
    <row r="18" spans="2:6" x14ac:dyDescent="0.2">
      <c r="B18" s="14" t="s">
        <v>24</v>
      </c>
      <c r="C18" s="12">
        <v>407.14285714285717</v>
      </c>
      <c r="D18" s="12">
        <v>1407.6923076923076</v>
      </c>
      <c r="E18" s="12">
        <v>888.88888888888891</v>
      </c>
      <c r="F18">
        <f>IF(AND(C18:D18),1-C18/D18,"N/A")*100</f>
        <v>71.077283372365343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T34"/>
  <sheetViews>
    <sheetView showGridLines="0" workbookViewId="0">
      <selection activeCell="F11" sqref="F11"/>
    </sheetView>
  </sheetViews>
  <sheetFormatPr baseColWidth="10" defaultColWidth="11.5" defaultRowHeight="15" x14ac:dyDescent="0.2"/>
  <cols>
    <col min="2" max="2" width="38.5" bestFit="1" customWidth="1"/>
    <col min="3" max="4" width="9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57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149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163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18</v>
      </c>
      <c r="C11" s="12">
        <v>0</v>
      </c>
      <c r="D11" s="12">
        <v>3000</v>
      </c>
      <c r="E11" s="12">
        <v>3000</v>
      </c>
      <c r="F11" t="e">
        <f t="shared" ref="F11:F17" si="0">IF(AND(C11:D11),1-C11/D11,"N/A")*100</f>
        <v>#VALUE!</v>
      </c>
    </row>
    <row r="12" spans="2:20" x14ac:dyDescent="0.2">
      <c r="B12" s="14" t="s">
        <v>20</v>
      </c>
      <c r="C12" s="12">
        <v>3000</v>
      </c>
      <c r="D12" s="12">
        <v>3000</v>
      </c>
      <c r="E12" s="12">
        <v>3000</v>
      </c>
      <c r="F12">
        <f t="shared" si="0"/>
        <v>0</v>
      </c>
    </row>
    <row r="13" spans="2:20" x14ac:dyDescent="0.2">
      <c r="B13" s="14" t="s">
        <v>19</v>
      </c>
      <c r="C13" s="12">
        <v>900</v>
      </c>
      <c r="D13" s="12">
        <v>1000</v>
      </c>
      <c r="E13" s="12">
        <v>950</v>
      </c>
      <c r="F13">
        <f t="shared" si="0"/>
        <v>9.9999999999999982</v>
      </c>
    </row>
    <row r="14" spans="2:20" x14ac:dyDescent="0.2">
      <c r="B14" s="14" t="s">
        <v>21</v>
      </c>
      <c r="C14" s="12">
        <v>0</v>
      </c>
      <c r="D14" s="12">
        <v>300</v>
      </c>
      <c r="E14" s="12">
        <v>150</v>
      </c>
      <c r="F14" t="e">
        <f t="shared" si="0"/>
        <v>#VALUE!</v>
      </c>
    </row>
    <row r="15" spans="2:20" x14ac:dyDescent="0.2">
      <c r="B15" s="14" t="s">
        <v>23</v>
      </c>
      <c r="C15" s="12">
        <v>0</v>
      </c>
      <c r="D15" s="12">
        <v>0</v>
      </c>
      <c r="E15" s="12">
        <v>0</v>
      </c>
      <c r="F15" t="e">
        <f t="shared" si="0"/>
        <v>#VALUE!</v>
      </c>
    </row>
    <row r="16" spans="2:20" x14ac:dyDescent="0.2">
      <c r="B16" s="14" t="s">
        <v>17</v>
      </c>
      <c r="C16" s="12">
        <v>0</v>
      </c>
      <c r="D16" s="12">
        <v>0</v>
      </c>
      <c r="E16" s="12">
        <v>0</v>
      </c>
      <c r="F16" t="e">
        <f t="shared" si="0"/>
        <v>#VALUE!</v>
      </c>
    </row>
    <row r="17" spans="2:6" x14ac:dyDescent="0.2">
      <c r="B17" s="14" t="s">
        <v>22</v>
      </c>
      <c r="C17" s="12">
        <v>0</v>
      </c>
      <c r="D17" s="12">
        <v>0</v>
      </c>
      <c r="E17" s="12">
        <v>0</v>
      </c>
      <c r="F17" t="e">
        <f t="shared" si="0"/>
        <v>#VALUE!</v>
      </c>
    </row>
    <row r="18" spans="2:6" x14ac:dyDescent="0.2">
      <c r="B18" s="14" t="s">
        <v>24</v>
      </c>
      <c r="C18" s="12">
        <v>407.14285714285717</v>
      </c>
      <c r="D18" s="12">
        <v>1407.6923076923076</v>
      </c>
      <c r="E18" s="12">
        <v>888.88888888888891</v>
      </c>
      <c r="F18">
        <f>IF(AND(C18:D18),1-C18/D18,"N/A")*100</f>
        <v>71.077283372365343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T27"/>
  <sheetViews>
    <sheetView showGridLines="0" workbookViewId="0">
      <selection activeCell="F11" sqref="F11"/>
    </sheetView>
  </sheetViews>
  <sheetFormatPr baseColWidth="10" defaultColWidth="11.5" defaultRowHeight="15" x14ac:dyDescent="0.2"/>
  <cols>
    <col min="2" max="2" width="30.1640625" bestFit="1" customWidth="1"/>
    <col min="3" max="3" width="10.1640625" bestFit="1" customWidth="1"/>
    <col min="4" max="4" width="10.83203125" bestFit="1" customWidth="1"/>
    <col min="5" max="5" width="12.5" bestFit="1" customWidth="1"/>
    <col min="6" max="6" width="8.5" customWidth="1"/>
  </cols>
  <sheetData>
    <row r="2" spans="2:20" ht="24" x14ac:dyDescent="0.3">
      <c r="B2" s="52" t="s">
        <v>58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150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1"/>
      <c r="C9" s="11" t="s">
        <v>0</v>
      </c>
      <c r="D9" s="11" t="s">
        <v>1</v>
      </c>
      <c r="E9" s="11" t="s">
        <v>24</v>
      </c>
      <c r="F9" s="11" t="s">
        <v>130</v>
      </c>
    </row>
    <row r="10" spans="2:20" x14ac:dyDescent="0.2">
      <c r="B10" s="11" t="s">
        <v>165</v>
      </c>
      <c r="C10" s="48">
        <v>60.714285714285715</v>
      </c>
      <c r="D10" s="48">
        <v>0</v>
      </c>
      <c r="E10" s="48">
        <v>31.481481481481481</v>
      </c>
      <c r="F10" t="e">
        <f>IF(AND(C10:D10),1-C10/D10,"N/A")*100</f>
        <v>#VALUE!</v>
      </c>
    </row>
    <row r="27" spans="6:6" x14ac:dyDescent="0.2">
      <c r="F27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28"/>
  <sheetViews>
    <sheetView showGridLines="0" zoomScaleNormal="100" workbookViewId="0">
      <selection activeCell="E65" sqref="E65"/>
    </sheetView>
  </sheetViews>
  <sheetFormatPr baseColWidth="10" defaultColWidth="11.5" defaultRowHeight="15" x14ac:dyDescent="0.2"/>
  <cols>
    <col min="1" max="1" width="9.5" bestFit="1" customWidth="1"/>
    <col min="2" max="2" width="6.33203125" bestFit="1" customWidth="1"/>
    <col min="3" max="3" width="22.5" bestFit="1" customWidth="1"/>
    <col min="4" max="4" width="18.33203125" bestFit="1" customWidth="1"/>
    <col min="5" max="5" width="14.83203125" bestFit="1" customWidth="1"/>
    <col min="6" max="6" width="15.6640625" bestFit="1" customWidth="1"/>
    <col min="7" max="7" width="31.33203125" bestFit="1" customWidth="1"/>
    <col min="8" max="8" width="24.1640625" bestFit="1" customWidth="1"/>
    <col min="9" max="9" width="20.33203125" bestFit="1" customWidth="1"/>
    <col min="10" max="10" width="22.1640625" customWidth="1"/>
    <col min="11" max="11" width="20.1640625" bestFit="1" customWidth="1"/>
  </cols>
  <sheetData>
    <row r="1" spans="1:11" x14ac:dyDescent="0.2">
      <c r="A1" t="s">
        <v>2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</row>
    <row r="2" spans="1:11" x14ac:dyDescent="0.2">
      <c r="A2" s="4">
        <v>2</v>
      </c>
      <c r="B2" s="3" t="s">
        <v>1</v>
      </c>
      <c r="C2" s="3" t="s">
        <v>16</v>
      </c>
      <c r="D2" s="3" t="s">
        <v>7</v>
      </c>
      <c r="E2" s="3" t="s">
        <v>18</v>
      </c>
      <c r="F2" s="8">
        <v>24000</v>
      </c>
      <c r="G2" s="8">
        <v>3000</v>
      </c>
      <c r="H2" s="8">
        <v>3000</v>
      </c>
      <c r="I2" s="8">
        <v>0</v>
      </c>
      <c r="J2" s="8">
        <v>0</v>
      </c>
      <c r="K2" s="10">
        <f>SUM(Dades_generals[[#This Row],[Salario base anual]:[Horas complementarias]])</f>
        <v>30000</v>
      </c>
    </row>
    <row r="3" spans="1:11" x14ac:dyDescent="0.2">
      <c r="A3" s="4">
        <v>12</v>
      </c>
      <c r="B3" s="3" t="s">
        <v>1</v>
      </c>
      <c r="C3" s="3" t="s">
        <v>16</v>
      </c>
      <c r="D3" s="3" t="s">
        <v>7</v>
      </c>
      <c r="E3" s="3" t="s">
        <v>18</v>
      </c>
      <c r="F3" s="8">
        <v>24000</v>
      </c>
      <c r="G3" s="8">
        <v>1500</v>
      </c>
      <c r="H3" s="8">
        <v>3000</v>
      </c>
      <c r="I3" s="8">
        <v>0</v>
      </c>
      <c r="J3" s="8">
        <v>0</v>
      </c>
      <c r="K3" s="10">
        <f>SUM(Dades_generals[[#This Row],[Salario base anual]:[Horas complementarias]])</f>
        <v>28500</v>
      </c>
    </row>
    <row r="4" spans="1:11" x14ac:dyDescent="0.2">
      <c r="A4" s="4">
        <v>27</v>
      </c>
      <c r="B4" s="3" t="s">
        <v>1</v>
      </c>
      <c r="C4" s="3" t="s">
        <v>16</v>
      </c>
      <c r="D4" s="3" t="s">
        <v>7</v>
      </c>
      <c r="E4" s="3" t="s">
        <v>18</v>
      </c>
      <c r="F4" s="8">
        <v>24000</v>
      </c>
      <c r="G4" s="8">
        <v>1000</v>
      </c>
      <c r="H4" s="8">
        <v>3000</v>
      </c>
      <c r="I4" s="8">
        <v>0</v>
      </c>
      <c r="J4" s="9">
        <v>0</v>
      </c>
      <c r="K4" s="10">
        <f>SUM(Dades_generals[[#This Row],[Salario base anual]:[Horas complementarias]])</f>
        <v>28000</v>
      </c>
    </row>
    <row r="5" spans="1:11" x14ac:dyDescent="0.2">
      <c r="A5" s="4">
        <v>4</v>
      </c>
      <c r="B5" s="3" t="s">
        <v>1</v>
      </c>
      <c r="C5" s="3" t="s">
        <v>11</v>
      </c>
      <c r="D5" s="3" t="s">
        <v>6</v>
      </c>
      <c r="E5" s="3" t="s">
        <v>20</v>
      </c>
      <c r="F5" s="8">
        <v>21500</v>
      </c>
      <c r="G5" s="8">
        <v>1100</v>
      </c>
      <c r="H5" s="8">
        <v>3000</v>
      </c>
      <c r="I5" s="8">
        <v>0</v>
      </c>
      <c r="J5" s="8">
        <v>0</v>
      </c>
      <c r="K5" s="10">
        <f>SUM(Dades_generals[[#This Row],[Salario base anual]:[Horas complementarias]])</f>
        <v>25600</v>
      </c>
    </row>
    <row r="6" spans="1:11" x14ac:dyDescent="0.2">
      <c r="A6" s="4">
        <v>13</v>
      </c>
      <c r="B6" s="3" t="s">
        <v>0</v>
      </c>
      <c r="C6" s="3" t="s">
        <v>11</v>
      </c>
      <c r="D6" s="3" t="s">
        <v>6</v>
      </c>
      <c r="E6" s="3" t="s">
        <v>20</v>
      </c>
      <c r="F6" s="8">
        <v>14559</v>
      </c>
      <c r="G6" s="8">
        <v>1000</v>
      </c>
      <c r="H6" s="8">
        <v>3000</v>
      </c>
      <c r="I6" s="8">
        <v>0</v>
      </c>
      <c r="J6" s="8">
        <v>0</v>
      </c>
      <c r="K6" s="10">
        <f>SUM(Dades_generals[[#This Row],[Salario base anual]:[Horas complementarias]])</f>
        <v>18559</v>
      </c>
    </row>
    <row r="7" spans="1:11" x14ac:dyDescent="0.2">
      <c r="A7" s="4">
        <v>15</v>
      </c>
      <c r="B7" s="3" t="s">
        <v>1</v>
      </c>
      <c r="C7" s="3" t="s">
        <v>11</v>
      </c>
      <c r="D7" s="3" t="s">
        <v>6</v>
      </c>
      <c r="E7" s="3" t="s">
        <v>20</v>
      </c>
      <c r="F7" s="8">
        <v>21500</v>
      </c>
      <c r="G7" s="8">
        <v>11000</v>
      </c>
      <c r="H7" s="8">
        <v>3000</v>
      </c>
      <c r="I7" s="8">
        <v>0</v>
      </c>
      <c r="J7" s="8">
        <v>0</v>
      </c>
      <c r="K7" s="10">
        <f>SUM(Dades_generals[[#This Row],[Salario base anual]:[Horas complementarias]])</f>
        <v>35500</v>
      </c>
    </row>
    <row r="8" spans="1:11" x14ac:dyDescent="0.2">
      <c r="A8" s="4">
        <v>7</v>
      </c>
      <c r="B8" s="3" t="s">
        <v>0</v>
      </c>
      <c r="C8" s="3" t="s">
        <v>14</v>
      </c>
      <c r="D8" s="3" t="s">
        <v>4</v>
      </c>
      <c r="E8" s="3" t="s">
        <v>19</v>
      </c>
      <c r="F8" s="8">
        <v>20000</v>
      </c>
      <c r="G8" s="8">
        <v>800</v>
      </c>
      <c r="H8" s="8">
        <v>700</v>
      </c>
      <c r="I8" s="8">
        <v>0</v>
      </c>
      <c r="J8" s="8">
        <v>0</v>
      </c>
      <c r="K8" s="10">
        <f>SUM(Dades_generals[[#This Row],[Salario base anual]:[Horas complementarias]])</f>
        <v>21500</v>
      </c>
    </row>
    <row r="9" spans="1:11" x14ac:dyDescent="0.2">
      <c r="A9" s="4">
        <v>3</v>
      </c>
      <c r="B9" s="3" t="s">
        <v>0</v>
      </c>
      <c r="C9" s="3" t="s">
        <v>14</v>
      </c>
      <c r="D9" s="3" t="s">
        <v>4</v>
      </c>
      <c r="E9" s="3" t="s">
        <v>19</v>
      </c>
      <c r="F9" s="8">
        <v>18002</v>
      </c>
      <c r="G9" s="8">
        <v>800</v>
      </c>
      <c r="H9" s="8">
        <v>1000</v>
      </c>
      <c r="I9" s="8">
        <v>0</v>
      </c>
      <c r="J9" s="8">
        <v>0</v>
      </c>
      <c r="K9" s="10">
        <f>SUM(Dades_generals[[#This Row],[Salario base anual]:[Horas complementarias]])</f>
        <v>19802</v>
      </c>
    </row>
    <row r="10" spans="1:11" x14ac:dyDescent="0.2">
      <c r="A10" s="4">
        <v>5</v>
      </c>
      <c r="B10" s="3" t="s">
        <v>0</v>
      </c>
      <c r="C10" s="3" t="s">
        <v>14</v>
      </c>
      <c r="D10" s="3" t="s">
        <v>4</v>
      </c>
      <c r="E10" s="3" t="s">
        <v>19</v>
      </c>
      <c r="F10" s="8">
        <v>20000</v>
      </c>
      <c r="G10" s="8">
        <v>650</v>
      </c>
      <c r="H10" s="8">
        <v>1000</v>
      </c>
      <c r="I10" s="8">
        <v>0</v>
      </c>
      <c r="J10" s="8">
        <v>0</v>
      </c>
      <c r="K10" s="10">
        <f>SUM(Dades_generals[[#This Row],[Salario base anual]:[Horas complementarias]])</f>
        <v>21650</v>
      </c>
    </row>
    <row r="11" spans="1:11" x14ac:dyDescent="0.2">
      <c r="A11" s="4">
        <v>6</v>
      </c>
      <c r="B11" s="3" t="s">
        <v>1</v>
      </c>
      <c r="C11" s="3" t="s">
        <v>14</v>
      </c>
      <c r="D11" s="3" t="s">
        <v>4</v>
      </c>
      <c r="E11" s="3" t="s">
        <v>19</v>
      </c>
      <c r="F11" s="8">
        <v>20000</v>
      </c>
      <c r="G11" s="8">
        <v>800</v>
      </c>
      <c r="H11" s="8">
        <v>1000</v>
      </c>
      <c r="I11" s="8">
        <v>0</v>
      </c>
      <c r="J11" s="8">
        <v>0</v>
      </c>
      <c r="K11" s="10">
        <f>SUM(Dades_generals[[#This Row],[Salario base anual]:[Horas complementarias]])</f>
        <v>21800</v>
      </c>
    </row>
    <row r="12" spans="1:11" x14ac:dyDescent="0.2">
      <c r="A12" s="4">
        <v>17</v>
      </c>
      <c r="B12" s="3" t="s">
        <v>1</v>
      </c>
      <c r="C12" s="3" t="s">
        <v>14</v>
      </c>
      <c r="D12" s="3" t="s">
        <v>4</v>
      </c>
      <c r="E12" s="3" t="s">
        <v>19</v>
      </c>
      <c r="F12" s="8">
        <v>20000</v>
      </c>
      <c r="G12" s="8">
        <v>800</v>
      </c>
      <c r="H12" s="8">
        <v>1000</v>
      </c>
      <c r="I12" s="8">
        <v>0</v>
      </c>
      <c r="J12" s="8">
        <v>0</v>
      </c>
      <c r="K12" s="10">
        <f>SUM(Dades_generals[[#This Row],[Salario base anual]:[Horas complementarias]])</f>
        <v>21800</v>
      </c>
    </row>
    <row r="13" spans="1:11" x14ac:dyDescent="0.2">
      <c r="A13" s="4">
        <v>25</v>
      </c>
      <c r="B13" s="3" t="s">
        <v>1</v>
      </c>
      <c r="C13" s="3" t="s">
        <v>14</v>
      </c>
      <c r="D13" s="3" t="s">
        <v>4</v>
      </c>
      <c r="E13" s="3" t="s">
        <v>19</v>
      </c>
      <c r="F13" s="8">
        <v>20000</v>
      </c>
      <c r="G13" s="8">
        <v>800</v>
      </c>
      <c r="H13" s="8">
        <v>1000</v>
      </c>
      <c r="I13" s="8">
        <v>0</v>
      </c>
      <c r="J13" s="8">
        <v>0</v>
      </c>
      <c r="K13" s="10">
        <f>SUM(Dades_generals[[#This Row],[Salario base anual]:[Horas complementarias]])</f>
        <v>21800</v>
      </c>
    </row>
    <row r="14" spans="1:11" x14ac:dyDescent="0.2">
      <c r="A14" s="4">
        <v>1</v>
      </c>
      <c r="B14" s="3" t="s">
        <v>0</v>
      </c>
      <c r="C14" s="3" t="s">
        <v>12</v>
      </c>
      <c r="D14" s="3" t="s">
        <v>5</v>
      </c>
      <c r="E14" s="3" t="s">
        <v>21</v>
      </c>
      <c r="F14" s="8">
        <v>18000</v>
      </c>
      <c r="G14" s="8">
        <v>600</v>
      </c>
      <c r="H14" s="8">
        <v>0</v>
      </c>
      <c r="I14" s="8">
        <v>250</v>
      </c>
      <c r="J14" s="8">
        <v>0</v>
      </c>
      <c r="K14" s="10">
        <f>SUM(Dades_generals[[#This Row],[Salario base anual]:[Horas complementarias]])</f>
        <v>18850</v>
      </c>
    </row>
    <row r="15" spans="1:11" x14ac:dyDescent="0.2">
      <c r="A15" s="4">
        <v>19</v>
      </c>
      <c r="B15" s="3" t="s">
        <v>1</v>
      </c>
      <c r="C15" s="3" t="s">
        <v>12</v>
      </c>
      <c r="D15" s="3" t="s">
        <v>5</v>
      </c>
      <c r="E15" s="3" t="s">
        <v>21</v>
      </c>
      <c r="F15" s="8">
        <v>18000</v>
      </c>
      <c r="G15" s="8">
        <v>600</v>
      </c>
      <c r="H15" s="8">
        <v>300</v>
      </c>
      <c r="I15" s="8">
        <v>450</v>
      </c>
      <c r="J15" s="8">
        <v>0</v>
      </c>
      <c r="K15" s="10">
        <f>SUM(Dades_generals[[#This Row],[Salario base anual]:[Horas complementarias]])</f>
        <v>19350</v>
      </c>
    </row>
    <row r="16" spans="1:11" x14ac:dyDescent="0.2">
      <c r="A16" s="4">
        <v>10</v>
      </c>
      <c r="B16" s="3" t="s">
        <v>1</v>
      </c>
      <c r="C16" s="3" t="s">
        <v>13</v>
      </c>
      <c r="D16" s="3" t="s">
        <v>8</v>
      </c>
      <c r="E16" s="3" t="s">
        <v>23</v>
      </c>
      <c r="F16" s="8">
        <v>16000</v>
      </c>
      <c r="G16" s="8">
        <v>400</v>
      </c>
      <c r="H16" s="8">
        <v>0</v>
      </c>
      <c r="I16" s="8">
        <v>400</v>
      </c>
      <c r="J16" s="8">
        <v>0</v>
      </c>
      <c r="K16" s="10">
        <f>SUM(Dades_generals[[#This Row],[Salario base anual]:[Horas complementarias]])</f>
        <v>16800</v>
      </c>
    </row>
    <row r="17" spans="1:11" x14ac:dyDescent="0.2">
      <c r="A17" s="4">
        <v>18</v>
      </c>
      <c r="B17" s="3" t="s">
        <v>0</v>
      </c>
      <c r="C17" s="3" t="s">
        <v>13</v>
      </c>
      <c r="D17" s="3" t="s">
        <v>8</v>
      </c>
      <c r="E17" s="3" t="s">
        <v>23</v>
      </c>
      <c r="F17" s="8">
        <v>16000</v>
      </c>
      <c r="G17" s="8">
        <v>400</v>
      </c>
      <c r="H17" s="8">
        <v>0</v>
      </c>
      <c r="I17" s="8">
        <v>0</v>
      </c>
      <c r="J17" s="8">
        <v>0</v>
      </c>
      <c r="K17" s="10">
        <f>SUM(Dades_generals[[#This Row],[Salario base anual]:[Horas complementarias]])</f>
        <v>16400</v>
      </c>
    </row>
    <row r="18" spans="1:11" x14ac:dyDescent="0.2">
      <c r="A18" s="4">
        <v>20</v>
      </c>
      <c r="B18" s="3" t="s">
        <v>0</v>
      </c>
      <c r="C18" s="3" t="s">
        <v>13</v>
      </c>
      <c r="D18" s="3" t="s">
        <v>8</v>
      </c>
      <c r="E18" s="3" t="s">
        <v>23</v>
      </c>
      <c r="F18" s="8">
        <v>16000</v>
      </c>
      <c r="G18" s="8">
        <v>400</v>
      </c>
      <c r="H18" s="8">
        <v>0</v>
      </c>
      <c r="I18" s="8">
        <v>0</v>
      </c>
      <c r="J18" s="8">
        <v>0</v>
      </c>
      <c r="K18" s="10">
        <f>SUM(Dades_generals[[#This Row],[Salario base anual]:[Horas complementarias]])</f>
        <v>16400</v>
      </c>
    </row>
    <row r="19" spans="1:11" x14ac:dyDescent="0.2">
      <c r="A19" s="4">
        <v>23</v>
      </c>
      <c r="B19" s="3" t="s">
        <v>1</v>
      </c>
      <c r="C19" s="3" t="s">
        <v>13</v>
      </c>
      <c r="D19" s="3" t="s">
        <v>8</v>
      </c>
      <c r="E19" s="3" t="s">
        <v>23</v>
      </c>
      <c r="F19" s="8">
        <v>16000</v>
      </c>
      <c r="G19" s="8">
        <v>400</v>
      </c>
      <c r="H19" s="8">
        <v>0</v>
      </c>
      <c r="I19" s="8">
        <v>0</v>
      </c>
      <c r="J19" s="8">
        <v>0</v>
      </c>
      <c r="K19" s="10">
        <f>SUM(Dades_generals[[#This Row],[Salario base anual]:[Horas complementarias]])</f>
        <v>16400</v>
      </c>
    </row>
    <row r="20" spans="1:11" x14ac:dyDescent="0.2">
      <c r="A20" s="4">
        <v>24</v>
      </c>
      <c r="B20" s="3" t="s">
        <v>0</v>
      </c>
      <c r="C20" s="3" t="s">
        <v>13</v>
      </c>
      <c r="D20" s="3" t="s">
        <v>8</v>
      </c>
      <c r="E20" s="3" t="s">
        <v>23</v>
      </c>
      <c r="F20" s="8">
        <v>8000</v>
      </c>
      <c r="G20" s="8">
        <v>200</v>
      </c>
      <c r="H20" s="8">
        <v>0</v>
      </c>
      <c r="I20" s="8">
        <v>0</v>
      </c>
      <c r="J20" s="8">
        <v>300</v>
      </c>
      <c r="K20" s="10">
        <f>SUM(Dades_generals[[#This Row],[Salario base anual]:[Horas complementarias]])</f>
        <v>8500</v>
      </c>
    </row>
    <row r="21" spans="1:11" x14ac:dyDescent="0.2">
      <c r="A21" s="4">
        <v>8</v>
      </c>
      <c r="B21" s="3" t="s">
        <v>1</v>
      </c>
      <c r="C21" s="3" t="s">
        <v>10</v>
      </c>
      <c r="D21" s="3" t="s">
        <v>3</v>
      </c>
      <c r="E21" s="3" t="s">
        <v>17</v>
      </c>
      <c r="F21" s="8">
        <v>14000</v>
      </c>
      <c r="G21" s="8">
        <v>300</v>
      </c>
      <c r="H21" s="8">
        <v>0</v>
      </c>
      <c r="I21" s="8">
        <v>250</v>
      </c>
      <c r="J21" s="8">
        <v>0</v>
      </c>
      <c r="K21" s="10">
        <f>SUM(Dades_generals[[#This Row],[Salario base anual]:[Horas complementarias]])</f>
        <v>14550</v>
      </c>
    </row>
    <row r="22" spans="1:11" x14ac:dyDescent="0.2">
      <c r="A22" s="4">
        <v>11</v>
      </c>
      <c r="B22" s="3" t="s">
        <v>0</v>
      </c>
      <c r="C22" s="3" t="s">
        <v>10</v>
      </c>
      <c r="D22" s="3" t="s">
        <v>3</v>
      </c>
      <c r="E22" s="3" t="s">
        <v>17</v>
      </c>
      <c r="F22" s="8">
        <v>11060</v>
      </c>
      <c r="G22" s="8">
        <v>300</v>
      </c>
      <c r="H22" s="8">
        <v>0</v>
      </c>
      <c r="I22" s="8">
        <v>0</v>
      </c>
      <c r="J22" s="8">
        <v>250</v>
      </c>
      <c r="K22" s="10">
        <f>SUM(Dades_generals[[#This Row],[Salario base anual]:[Horas complementarias]])</f>
        <v>11610</v>
      </c>
    </row>
    <row r="23" spans="1:11" x14ac:dyDescent="0.2">
      <c r="A23" s="4">
        <v>14</v>
      </c>
      <c r="B23" s="3" t="s">
        <v>0</v>
      </c>
      <c r="C23" s="3" t="s">
        <v>10</v>
      </c>
      <c r="D23" s="3" t="s">
        <v>3</v>
      </c>
      <c r="E23" s="3" t="s">
        <v>17</v>
      </c>
      <c r="F23" s="8">
        <v>14000</v>
      </c>
      <c r="G23" s="8">
        <v>300</v>
      </c>
      <c r="H23" s="8">
        <v>0</v>
      </c>
      <c r="I23" s="8">
        <v>0</v>
      </c>
      <c r="J23" s="8">
        <v>0</v>
      </c>
      <c r="K23" s="10">
        <f>SUM(Dades_generals[[#This Row],[Salario base anual]:[Horas complementarias]])</f>
        <v>14300</v>
      </c>
    </row>
    <row r="24" spans="1:11" x14ac:dyDescent="0.2">
      <c r="A24" s="4">
        <v>16</v>
      </c>
      <c r="B24" s="3" t="s">
        <v>0</v>
      </c>
      <c r="C24" s="3" t="s">
        <v>10</v>
      </c>
      <c r="D24" s="3" t="s">
        <v>3</v>
      </c>
      <c r="E24" s="3" t="s">
        <v>17</v>
      </c>
      <c r="F24" s="8">
        <v>12601.58</v>
      </c>
      <c r="G24" s="8">
        <v>300</v>
      </c>
      <c r="H24" s="8">
        <v>0</v>
      </c>
      <c r="I24" s="8">
        <v>0</v>
      </c>
      <c r="J24" s="8">
        <v>100</v>
      </c>
      <c r="K24" s="10">
        <f>SUM(Dades_generals[[#This Row],[Salario base anual]:[Horas complementarias]])</f>
        <v>13001.58</v>
      </c>
    </row>
    <row r="25" spans="1:11" x14ac:dyDescent="0.2">
      <c r="A25" s="4">
        <v>22</v>
      </c>
      <c r="B25" s="3" t="s">
        <v>0</v>
      </c>
      <c r="C25" s="3" t="s">
        <v>10</v>
      </c>
      <c r="D25" s="3" t="s">
        <v>3</v>
      </c>
      <c r="E25" s="3" t="s">
        <v>17</v>
      </c>
      <c r="F25" s="8">
        <v>14000</v>
      </c>
      <c r="G25" s="8">
        <v>300</v>
      </c>
      <c r="H25" s="8">
        <v>0</v>
      </c>
      <c r="I25" s="8">
        <v>0</v>
      </c>
      <c r="J25" s="8">
        <v>0</v>
      </c>
      <c r="K25" s="10">
        <f>SUM(Dades_generals[[#This Row],[Salario base anual]:[Horas complementarias]])</f>
        <v>14300</v>
      </c>
    </row>
    <row r="26" spans="1:11" x14ac:dyDescent="0.2">
      <c r="A26" s="4">
        <v>26</v>
      </c>
      <c r="B26" s="3" t="s">
        <v>0</v>
      </c>
      <c r="C26" s="3" t="s">
        <v>15</v>
      </c>
      <c r="D26" s="3" t="s">
        <v>9</v>
      </c>
      <c r="E26" s="3" t="s">
        <v>22</v>
      </c>
      <c r="F26" s="8">
        <v>12000</v>
      </c>
      <c r="G26" s="8">
        <v>0</v>
      </c>
      <c r="H26" s="8">
        <v>0</v>
      </c>
      <c r="I26" s="8">
        <v>0</v>
      </c>
      <c r="J26" s="9">
        <v>0</v>
      </c>
      <c r="K26" s="10">
        <f>SUM(Dades_generals[[#This Row],[Salario base anual]:[Horas complementarias]])</f>
        <v>12000</v>
      </c>
    </row>
    <row r="27" spans="1:11" x14ac:dyDescent="0.2">
      <c r="A27" s="4">
        <v>21</v>
      </c>
      <c r="B27" s="3" t="s">
        <v>1</v>
      </c>
      <c r="C27" s="3" t="s">
        <v>15</v>
      </c>
      <c r="D27" s="3" t="s">
        <v>9</v>
      </c>
      <c r="E27" s="3" t="s">
        <v>22</v>
      </c>
      <c r="F27" s="8">
        <v>12000</v>
      </c>
      <c r="G27" s="8">
        <v>300</v>
      </c>
      <c r="H27" s="8">
        <v>0</v>
      </c>
      <c r="I27" s="8">
        <v>350</v>
      </c>
      <c r="J27" s="8">
        <v>0</v>
      </c>
      <c r="K27" s="10">
        <f>SUM(Dades_generals[[#This Row],[Salario base anual]:[Horas complementarias]])</f>
        <v>12650</v>
      </c>
    </row>
    <row r="28" spans="1:11" x14ac:dyDescent="0.2">
      <c r="A28" s="4">
        <v>9</v>
      </c>
      <c r="B28" s="3" t="s">
        <v>0</v>
      </c>
      <c r="C28" s="3" t="s">
        <v>15</v>
      </c>
      <c r="D28" s="3" t="s">
        <v>9</v>
      </c>
      <c r="E28" s="3" t="s">
        <v>22</v>
      </c>
      <c r="F28" s="8">
        <v>5417</v>
      </c>
      <c r="G28" s="8">
        <v>0</v>
      </c>
      <c r="H28" s="8">
        <v>0</v>
      </c>
      <c r="I28" s="8">
        <v>0</v>
      </c>
      <c r="J28" s="8">
        <v>200</v>
      </c>
      <c r="K28" s="10">
        <f>SUM(Dades_generals[[#This Row],[Salario base anual]:[Horas complementarias]])</f>
        <v>5617</v>
      </c>
    </row>
  </sheetData>
  <conditionalFormatting sqref="J2:K28">
    <cfRule type="containsBlanks" dxfId="149" priority="3">
      <formula>LEN(TRIM(J2))=0</formula>
    </cfRule>
  </conditionalFormatting>
  <conditionalFormatting sqref="I2:I28">
    <cfRule type="containsBlanks" dxfId="148" priority="2">
      <formula>LEN(TRIM(I2))=0</formula>
    </cfRule>
  </conditionalFormatting>
  <conditionalFormatting sqref="A2:H28">
    <cfRule type="containsBlanks" dxfId="147" priority="1">
      <formula>LEN(TRIM(A2))=0</formula>
    </cfRule>
  </conditionalFormatting>
  <dataValidations count="1">
    <dataValidation type="list" showInputMessage="1" showErrorMessage="1" sqref="B2:B28" xr:uid="{00000000-0002-0000-0100-000000000000}">
      <formula1>"Dona,Home"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T34"/>
  <sheetViews>
    <sheetView showGridLines="0" workbookViewId="0">
      <selection activeCell="H35" sqref="H35"/>
    </sheetView>
  </sheetViews>
  <sheetFormatPr baseColWidth="10" defaultColWidth="11.5" defaultRowHeight="15" x14ac:dyDescent="0.2"/>
  <cols>
    <col min="2" max="2" width="30.5" bestFit="1" customWidth="1"/>
    <col min="3" max="4" width="8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151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164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16</v>
      </c>
      <c r="C11" s="12">
        <v>0</v>
      </c>
      <c r="D11" s="12">
        <v>0</v>
      </c>
      <c r="E11" s="12">
        <v>0</v>
      </c>
      <c r="F11" t="e">
        <f t="shared" ref="F11:F17" si="0">IF(AND(C10:D10),1-C10/D10,"N/A")*100</f>
        <v>#VALUE!</v>
      </c>
    </row>
    <row r="12" spans="2:20" x14ac:dyDescent="0.2">
      <c r="B12" s="14" t="s">
        <v>11</v>
      </c>
      <c r="C12" s="12">
        <v>0</v>
      </c>
      <c r="D12" s="12">
        <v>0</v>
      </c>
      <c r="E12" s="12">
        <v>0</v>
      </c>
      <c r="F12" t="e">
        <f t="shared" si="0"/>
        <v>#VALUE!</v>
      </c>
    </row>
    <row r="13" spans="2:20" x14ac:dyDescent="0.2">
      <c r="B13" s="14" t="s">
        <v>14</v>
      </c>
      <c r="C13" s="12">
        <v>0</v>
      </c>
      <c r="D13" s="12">
        <v>0</v>
      </c>
      <c r="E13" s="12">
        <v>0</v>
      </c>
      <c r="F13" t="e">
        <f t="shared" si="0"/>
        <v>#VALUE!</v>
      </c>
    </row>
    <row r="14" spans="2:20" x14ac:dyDescent="0.2">
      <c r="B14" s="14" t="s">
        <v>12</v>
      </c>
      <c r="C14" s="12">
        <v>250</v>
      </c>
      <c r="D14" s="12">
        <v>450</v>
      </c>
      <c r="E14" s="12">
        <v>350</v>
      </c>
      <c r="F14" t="e">
        <f t="shared" si="0"/>
        <v>#VALUE!</v>
      </c>
    </row>
    <row r="15" spans="2:20" x14ac:dyDescent="0.2">
      <c r="B15" s="14" t="s">
        <v>13</v>
      </c>
      <c r="C15" s="12">
        <v>0</v>
      </c>
      <c r="D15" s="12">
        <v>200</v>
      </c>
      <c r="E15" s="12">
        <v>80</v>
      </c>
      <c r="F15">
        <f t="shared" si="0"/>
        <v>44.444444444444443</v>
      </c>
    </row>
    <row r="16" spans="2:20" x14ac:dyDescent="0.2">
      <c r="B16" s="14" t="s">
        <v>10</v>
      </c>
      <c r="C16" s="12">
        <v>0</v>
      </c>
      <c r="D16" s="12">
        <v>250</v>
      </c>
      <c r="E16" s="12">
        <v>50</v>
      </c>
      <c r="F16" t="e">
        <f t="shared" si="0"/>
        <v>#VALUE!</v>
      </c>
    </row>
    <row r="17" spans="2:6" x14ac:dyDescent="0.2">
      <c r="B17" s="14" t="s">
        <v>15</v>
      </c>
      <c r="C17" s="12">
        <v>0</v>
      </c>
      <c r="D17" s="12">
        <v>350</v>
      </c>
      <c r="E17" s="12">
        <v>116.66666666666667</v>
      </c>
      <c r="F17" t="e">
        <f t="shared" si="0"/>
        <v>#VALUE!</v>
      </c>
    </row>
    <row r="18" spans="2:6" x14ac:dyDescent="0.2">
      <c r="B18" s="14" t="s">
        <v>24</v>
      </c>
      <c r="C18" s="12">
        <v>17.857142857142858</v>
      </c>
      <c r="D18" s="12">
        <v>111.53846153846153</v>
      </c>
      <c r="E18" s="12">
        <v>62.962962962962962</v>
      </c>
      <c r="F18">
        <f>IF(AND(C18:D18),1-C18/D18,"N/A")*100</f>
        <v>83.990147783251231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T34"/>
  <sheetViews>
    <sheetView showGridLines="0" workbookViewId="0">
      <selection activeCell="F32" sqref="F32"/>
    </sheetView>
  </sheetViews>
  <sheetFormatPr baseColWidth="10" defaultColWidth="11.5" defaultRowHeight="15" x14ac:dyDescent="0.2"/>
  <cols>
    <col min="2" max="2" width="30.5" bestFit="1" customWidth="1"/>
    <col min="3" max="4" width="8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153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154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164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7</v>
      </c>
      <c r="C11" s="12">
        <v>0</v>
      </c>
      <c r="D11" s="12">
        <v>0</v>
      </c>
      <c r="E11" s="12">
        <v>0</v>
      </c>
      <c r="F11" t="e">
        <f t="shared" ref="F11:F17" si="0">IF(AND(C10:D10),1-C10/D10,"N/A")*100</f>
        <v>#VALUE!</v>
      </c>
    </row>
    <row r="12" spans="2:20" x14ac:dyDescent="0.2">
      <c r="B12" s="14" t="s">
        <v>6</v>
      </c>
      <c r="C12" s="12">
        <v>0</v>
      </c>
      <c r="D12" s="12">
        <v>0</v>
      </c>
      <c r="E12" s="12">
        <v>0</v>
      </c>
      <c r="F12" t="e">
        <f t="shared" si="0"/>
        <v>#VALUE!</v>
      </c>
    </row>
    <row r="13" spans="2:20" x14ac:dyDescent="0.2">
      <c r="B13" s="14" t="s">
        <v>4</v>
      </c>
      <c r="C13" s="12">
        <v>0</v>
      </c>
      <c r="D13" s="12">
        <v>0</v>
      </c>
      <c r="E13" s="12">
        <v>0</v>
      </c>
      <c r="F13" t="e">
        <f t="shared" si="0"/>
        <v>#VALUE!</v>
      </c>
    </row>
    <row r="14" spans="2:20" x14ac:dyDescent="0.2">
      <c r="B14" s="14" t="s">
        <v>5</v>
      </c>
      <c r="C14" s="12">
        <v>250</v>
      </c>
      <c r="D14" s="12">
        <v>450</v>
      </c>
      <c r="E14" s="12">
        <v>350</v>
      </c>
      <c r="F14" t="e">
        <f t="shared" si="0"/>
        <v>#VALUE!</v>
      </c>
    </row>
    <row r="15" spans="2:20" x14ac:dyDescent="0.2">
      <c r="B15" s="14" t="s">
        <v>8</v>
      </c>
      <c r="C15" s="12">
        <v>0</v>
      </c>
      <c r="D15" s="12">
        <v>200</v>
      </c>
      <c r="E15" s="12">
        <v>80</v>
      </c>
      <c r="F15">
        <f t="shared" si="0"/>
        <v>44.444444444444443</v>
      </c>
    </row>
    <row r="16" spans="2:20" x14ac:dyDescent="0.2">
      <c r="B16" s="14" t="s">
        <v>3</v>
      </c>
      <c r="C16" s="12">
        <v>0</v>
      </c>
      <c r="D16" s="12">
        <v>250</v>
      </c>
      <c r="E16" s="12">
        <v>50</v>
      </c>
      <c r="F16" t="e">
        <f t="shared" si="0"/>
        <v>#VALUE!</v>
      </c>
    </row>
    <row r="17" spans="2:6" x14ac:dyDescent="0.2">
      <c r="B17" s="14" t="s">
        <v>9</v>
      </c>
      <c r="C17" s="12">
        <v>0</v>
      </c>
      <c r="D17" s="12">
        <v>350</v>
      </c>
      <c r="E17" s="12">
        <v>116.66666666666667</v>
      </c>
      <c r="F17" t="e">
        <f t="shared" si="0"/>
        <v>#VALUE!</v>
      </c>
    </row>
    <row r="18" spans="2:6" x14ac:dyDescent="0.2">
      <c r="B18" s="14" t="s">
        <v>24</v>
      </c>
      <c r="C18" s="12">
        <v>17.857142857142858</v>
      </c>
      <c r="D18" s="12">
        <v>111.53846153846153</v>
      </c>
      <c r="E18" s="12">
        <v>62.962962962962962</v>
      </c>
      <c r="F18">
        <f>IF(AND(C18:D18),1-C18/D18,"N/A")*100</f>
        <v>83.990147783251231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T34"/>
  <sheetViews>
    <sheetView showGridLines="0" topLeftCell="A3" workbookViewId="0">
      <selection activeCell="F19" sqref="F19"/>
    </sheetView>
  </sheetViews>
  <sheetFormatPr baseColWidth="10" defaultColWidth="11.5" defaultRowHeight="15" x14ac:dyDescent="0.2"/>
  <cols>
    <col min="2" max="2" width="30.5" bestFit="1" customWidth="1"/>
    <col min="3" max="4" width="8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61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155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164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18</v>
      </c>
      <c r="C11" s="12">
        <v>0</v>
      </c>
      <c r="D11" s="12">
        <v>0</v>
      </c>
      <c r="E11" s="12">
        <v>0</v>
      </c>
      <c r="F11" t="e">
        <f t="shared" ref="F11:F17" si="0">IF(AND(C10:D10),1-C10/D10,"N/A")*100</f>
        <v>#VALUE!</v>
      </c>
    </row>
    <row r="12" spans="2:20" x14ac:dyDescent="0.2">
      <c r="B12" s="14" t="s">
        <v>20</v>
      </c>
      <c r="C12" s="12">
        <v>0</v>
      </c>
      <c r="D12" s="12">
        <v>0</v>
      </c>
      <c r="E12" s="12">
        <v>0</v>
      </c>
      <c r="F12" t="e">
        <f t="shared" si="0"/>
        <v>#VALUE!</v>
      </c>
    </row>
    <row r="13" spans="2:20" x14ac:dyDescent="0.2">
      <c r="B13" s="14" t="s">
        <v>19</v>
      </c>
      <c r="C13" s="12">
        <v>0</v>
      </c>
      <c r="D13" s="12">
        <v>0</v>
      </c>
      <c r="E13" s="12">
        <v>0</v>
      </c>
      <c r="F13" t="e">
        <f t="shared" si="0"/>
        <v>#VALUE!</v>
      </c>
    </row>
    <row r="14" spans="2:20" x14ac:dyDescent="0.2">
      <c r="B14" s="14" t="s">
        <v>21</v>
      </c>
      <c r="C14" s="12">
        <v>250</v>
      </c>
      <c r="D14" s="12">
        <v>450</v>
      </c>
      <c r="E14" s="12">
        <v>350</v>
      </c>
      <c r="F14" t="e">
        <f t="shared" si="0"/>
        <v>#VALUE!</v>
      </c>
    </row>
    <row r="15" spans="2:20" x14ac:dyDescent="0.2">
      <c r="B15" s="14" t="s">
        <v>23</v>
      </c>
      <c r="C15" s="12">
        <v>0</v>
      </c>
      <c r="D15" s="12">
        <v>200</v>
      </c>
      <c r="E15" s="12">
        <v>80</v>
      </c>
      <c r="F15">
        <f t="shared" si="0"/>
        <v>44.444444444444443</v>
      </c>
    </row>
    <row r="16" spans="2:20" x14ac:dyDescent="0.2">
      <c r="B16" s="14" t="s">
        <v>17</v>
      </c>
      <c r="C16" s="12">
        <v>0</v>
      </c>
      <c r="D16" s="12">
        <v>250</v>
      </c>
      <c r="E16" s="12">
        <v>50</v>
      </c>
      <c r="F16" t="e">
        <f t="shared" si="0"/>
        <v>#VALUE!</v>
      </c>
    </row>
    <row r="17" spans="2:6" x14ac:dyDescent="0.2">
      <c r="B17" s="14" t="s">
        <v>22</v>
      </c>
      <c r="C17" s="12">
        <v>0</v>
      </c>
      <c r="D17" s="12">
        <v>350</v>
      </c>
      <c r="E17" s="12">
        <v>116.66666666666667</v>
      </c>
      <c r="F17" t="e">
        <f t="shared" si="0"/>
        <v>#VALUE!</v>
      </c>
    </row>
    <row r="18" spans="2:6" x14ac:dyDescent="0.2">
      <c r="B18" s="14" t="s">
        <v>24</v>
      </c>
      <c r="C18" s="12">
        <v>17.857142857142858</v>
      </c>
      <c r="D18" s="12">
        <v>111.53846153846153</v>
      </c>
      <c r="E18" s="12">
        <v>62.962962962962962</v>
      </c>
      <c r="F18">
        <f>IF(AND(C18:D18),1-C18/D18,"N/A")*100</f>
        <v>83.990147783251231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T27"/>
  <sheetViews>
    <sheetView showGridLines="0" workbookViewId="0">
      <selection activeCell="I33" sqref="I33"/>
    </sheetView>
  </sheetViews>
  <sheetFormatPr baseColWidth="10" defaultColWidth="11.5" defaultRowHeight="15" x14ac:dyDescent="0.2"/>
  <cols>
    <col min="2" max="2" width="30.1640625" bestFit="1" customWidth="1"/>
    <col min="3" max="3" width="10.1640625" bestFit="1" customWidth="1"/>
    <col min="4" max="4" width="10.83203125" bestFit="1" customWidth="1"/>
    <col min="5" max="5" width="12.5" bestFit="1" customWidth="1"/>
    <col min="6" max="6" width="6.6640625" bestFit="1" customWidth="1"/>
  </cols>
  <sheetData>
    <row r="2" spans="2:20" ht="24" x14ac:dyDescent="0.3">
      <c r="B2" s="52" t="s">
        <v>62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159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27"/>
      <c r="C9" s="28"/>
      <c r="D9" s="29"/>
      <c r="F9" t="s">
        <v>166</v>
      </c>
    </row>
    <row r="10" spans="2:20" x14ac:dyDescent="0.2">
      <c r="B10" s="42"/>
      <c r="C10" s="43"/>
      <c r="D10" s="44"/>
    </row>
    <row r="11" spans="2:20" x14ac:dyDescent="0.2">
      <c r="B11" s="42"/>
      <c r="C11" s="43"/>
      <c r="D11" s="44"/>
    </row>
    <row r="12" spans="2:20" x14ac:dyDescent="0.2">
      <c r="B12" s="42"/>
      <c r="C12" s="43"/>
      <c r="D12" s="44"/>
    </row>
    <row r="13" spans="2:20" x14ac:dyDescent="0.2">
      <c r="B13" s="42"/>
      <c r="C13" s="43"/>
      <c r="D13" s="44"/>
    </row>
    <row r="14" spans="2:20" x14ac:dyDescent="0.2">
      <c r="B14" s="42"/>
      <c r="C14" s="43"/>
      <c r="D14" s="44"/>
    </row>
    <row r="15" spans="2:20" x14ac:dyDescent="0.2">
      <c r="B15" s="42"/>
      <c r="C15" s="43"/>
      <c r="D15" s="44"/>
    </row>
    <row r="16" spans="2:20" x14ac:dyDescent="0.2">
      <c r="B16" s="42"/>
      <c r="C16" s="43"/>
      <c r="D16" s="44"/>
    </row>
    <row r="17" spans="2:6" x14ac:dyDescent="0.2">
      <c r="B17" s="42"/>
      <c r="C17" s="43"/>
      <c r="D17" s="44"/>
    </row>
    <row r="18" spans="2:6" x14ac:dyDescent="0.2">
      <c r="B18" s="42"/>
      <c r="C18" s="43"/>
      <c r="D18" s="44"/>
    </row>
    <row r="19" spans="2:6" x14ac:dyDescent="0.2">
      <c r="B19" s="42"/>
      <c r="C19" s="43"/>
      <c r="D19" s="44"/>
    </row>
    <row r="20" spans="2:6" x14ac:dyDescent="0.2">
      <c r="B20" s="42"/>
      <c r="C20" s="43"/>
      <c r="D20" s="44"/>
    </row>
    <row r="21" spans="2:6" x14ac:dyDescent="0.2">
      <c r="B21" s="42"/>
      <c r="C21" s="43"/>
      <c r="D21" s="44"/>
    </row>
    <row r="22" spans="2:6" x14ac:dyDescent="0.2">
      <c r="B22" s="42"/>
      <c r="C22" s="43"/>
      <c r="D22" s="44"/>
    </row>
    <row r="23" spans="2:6" x14ac:dyDescent="0.2">
      <c r="B23" s="42"/>
      <c r="C23" s="43"/>
      <c r="D23" s="44"/>
    </row>
    <row r="24" spans="2:6" x14ac:dyDescent="0.2">
      <c r="B24" s="42"/>
      <c r="C24" s="43"/>
      <c r="D24" s="44"/>
    </row>
    <row r="25" spans="2:6" x14ac:dyDescent="0.2">
      <c r="B25" s="42"/>
      <c r="C25" s="43"/>
      <c r="D25" s="44"/>
    </row>
    <row r="26" spans="2:6" x14ac:dyDescent="0.2">
      <c r="B26" s="45"/>
      <c r="C26" s="46"/>
      <c r="D26" s="47"/>
    </row>
    <row r="27" spans="2:6" x14ac:dyDescent="0.2">
      <c r="F27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T34"/>
  <sheetViews>
    <sheetView showGridLines="0" tabSelected="1" workbookViewId="0">
      <selection activeCell="F10" sqref="F10"/>
    </sheetView>
  </sheetViews>
  <sheetFormatPr baseColWidth="10" defaultColWidth="11.5" defaultRowHeight="15" x14ac:dyDescent="0.2"/>
  <cols>
    <col min="2" max="2" width="31.5" customWidth="1"/>
    <col min="3" max="4" width="10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63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158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165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16</v>
      </c>
      <c r="C11" s="12">
        <v>0</v>
      </c>
      <c r="D11" s="12">
        <v>0</v>
      </c>
      <c r="E11" s="12">
        <v>0</v>
      </c>
      <c r="F11" t="e">
        <f t="shared" ref="F11:F17" si="0">IF(AND(C11:D11),1-C11/D11,"N/A")*100</f>
        <v>#VALUE!</v>
      </c>
    </row>
    <row r="12" spans="2:20" x14ac:dyDescent="0.2">
      <c r="B12" s="14" t="s">
        <v>11</v>
      </c>
      <c r="C12" s="12">
        <v>0</v>
      </c>
      <c r="D12" s="12">
        <v>0</v>
      </c>
      <c r="E12" s="12">
        <v>0</v>
      </c>
      <c r="F12" t="e">
        <f t="shared" si="0"/>
        <v>#VALUE!</v>
      </c>
    </row>
    <row r="13" spans="2:20" x14ac:dyDescent="0.2">
      <c r="B13" s="14" t="s">
        <v>14</v>
      </c>
      <c r="C13" s="12">
        <v>0</v>
      </c>
      <c r="D13" s="12">
        <v>0</v>
      </c>
      <c r="E13" s="12">
        <v>0</v>
      </c>
      <c r="F13" t="e">
        <f t="shared" si="0"/>
        <v>#VALUE!</v>
      </c>
    </row>
    <row r="14" spans="2:20" x14ac:dyDescent="0.2">
      <c r="B14" s="14" t="s">
        <v>12</v>
      </c>
      <c r="C14" s="12">
        <v>0</v>
      </c>
      <c r="D14" s="12">
        <v>0</v>
      </c>
      <c r="E14" s="12">
        <v>0</v>
      </c>
      <c r="F14" t="e">
        <f t="shared" si="0"/>
        <v>#VALUE!</v>
      </c>
    </row>
    <row r="15" spans="2:20" x14ac:dyDescent="0.2">
      <c r="B15" s="14" t="s">
        <v>13</v>
      </c>
      <c r="C15" s="12">
        <v>100</v>
      </c>
      <c r="D15" s="12">
        <v>0</v>
      </c>
      <c r="E15" s="12">
        <v>60</v>
      </c>
      <c r="F15" t="e">
        <f t="shared" si="0"/>
        <v>#VALUE!</v>
      </c>
    </row>
    <row r="16" spans="2:20" x14ac:dyDescent="0.2">
      <c r="B16" s="14" t="s">
        <v>10</v>
      </c>
      <c r="C16" s="12">
        <v>87.5</v>
      </c>
      <c r="D16" s="12">
        <v>0</v>
      </c>
      <c r="E16" s="12">
        <v>70</v>
      </c>
      <c r="F16" t="e">
        <f t="shared" si="0"/>
        <v>#VALUE!</v>
      </c>
    </row>
    <row r="17" spans="2:6" x14ac:dyDescent="0.2">
      <c r="B17" s="14" t="s">
        <v>15</v>
      </c>
      <c r="C17" s="12">
        <v>100</v>
      </c>
      <c r="D17" s="12">
        <v>0</v>
      </c>
      <c r="E17" s="12">
        <v>66.666666666666671</v>
      </c>
      <c r="F17" t="e">
        <f t="shared" si="0"/>
        <v>#VALUE!</v>
      </c>
    </row>
    <row r="18" spans="2:6" x14ac:dyDescent="0.2">
      <c r="B18" s="14" t="s">
        <v>24</v>
      </c>
      <c r="C18" s="17">
        <v>60.714285714285715</v>
      </c>
      <c r="D18" s="17">
        <v>0</v>
      </c>
      <c r="E18" s="17">
        <v>31.481481481481481</v>
      </c>
      <c r="F18" t="e">
        <f>IF(AND(C18:D18),1-C18/D18,"N/A")*100</f>
        <v>#VALUE!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T34"/>
  <sheetViews>
    <sheetView showGridLines="0" workbookViewId="0">
      <selection activeCell="J35" sqref="J35"/>
    </sheetView>
  </sheetViews>
  <sheetFormatPr baseColWidth="10" defaultColWidth="11.5" defaultRowHeight="15" x14ac:dyDescent="0.2"/>
  <cols>
    <col min="2" max="2" width="29.83203125" customWidth="1"/>
    <col min="3" max="4" width="10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64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157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165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7</v>
      </c>
      <c r="C11" s="12">
        <v>0</v>
      </c>
      <c r="D11" s="12">
        <v>0</v>
      </c>
      <c r="E11" s="12">
        <v>0</v>
      </c>
      <c r="F11" t="e">
        <f t="shared" ref="F11:F17" si="0">IF(AND(C11:D11),1-C11/D11,"N/A")*100</f>
        <v>#VALUE!</v>
      </c>
    </row>
    <row r="12" spans="2:20" x14ac:dyDescent="0.2">
      <c r="B12" s="14" t="s">
        <v>6</v>
      </c>
      <c r="C12" s="12">
        <v>0</v>
      </c>
      <c r="D12" s="12">
        <v>0</v>
      </c>
      <c r="E12" s="12">
        <v>0</v>
      </c>
      <c r="F12" t="e">
        <f t="shared" si="0"/>
        <v>#VALUE!</v>
      </c>
    </row>
    <row r="13" spans="2:20" x14ac:dyDescent="0.2">
      <c r="B13" s="14" t="s">
        <v>4</v>
      </c>
      <c r="C13" s="12">
        <v>0</v>
      </c>
      <c r="D13" s="12">
        <v>0</v>
      </c>
      <c r="E13" s="12">
        <v>0</v>
      </c>
      <c r="F13" t="e">
        <f t="shared" si="0"/>
        <v>#VALUE!</v>
      </c>
    </row>
    <row r="14" spans="2:20" x14ac:dyDescent="0.2">
      <c r="B14" s="14" t="s">
        <v>5</v>
      </c>
      <c r="C14" s="12">
        <v>0</v>
      </c>
      <c r="D14" s="12">
        <v>0</v>
      </c>
      <c r="E14" s="12">
        <v>0</v>
      </c>
      <c r="F14" t="e">
        <f t="shared" si="0"/>
        <v>#VALUE!</v>
      </c>
    </row>
    <row r="15" spans="2:20" x14ac:dyDescent="0.2">
      <c r="B15" s="14" t="s">
        <v>8</v>
      </c>
      <c r="C15" s="12">
        <v>100</v>
      </c>
      <c r="D15" s="12">
        <v>0</v>
      </c>
      <c r="E15" s="12">
        <v>60</v>
      </c>
      <c r="F15" t="e">
        <f t="shared" si="0"/>
        <v>#VALUE!</v>
      </c>
    </row>
    <row r="16" spans="2:20" x14ac:dyDescent="0.2">
      <c r="B16" s="14" t="s">
        <v>3</v>
      </c>
      <c r="C16" s="12">
        <v>87.5</v>
      </c>
      <c r="D16" s="12">
        <v>0</v>
      </c>
      <c r="E16" s="12">
        <v>70</v>
      </c>
      <c r="F16" t="e">
        <f t="shared" si="0"/>
        <v>#VALUE!</v>
      </c>
    </row>
    <row r="17" spans="2:6" x14ac:dyDescent="0.2">
      <c r="B17" s="14" t="s">
        <v>9</v>
      </c>
      <c r="C17" s="12">
        <v>100</v>
      </c>
      <c r="D17" s="12">
        <v>0</v>
      </c>
      <c r="E17" s="12">
        <v>66.666666666666671</v>
      </c>
      <c r="F17" t="e">
        <f t="shared" si="0"/>
        <v>#VALUE!</v>
      </c>
    </row>
    <row r="18" spans="2:6" x14ac:dyDescent="0.2">
      <c r="B18" s="14" t="s">
        <v>24</v>
      </c>
      <c r="C18" s="12">
        <v>60.714285714285715</v>
      </c>
      <c r="D18" s="12">
        <v>0</v>
      </c>
      <c r="E18" s="17">
        <v>31.481481481481481</v>
      </c>
      <c r="F18" t="e">
        <f>IF(AND(C18:D18),1-C18/D18,"N/A")*100</f>
        <v>#VALUE!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T34"/>
  <sheetViews>
    <sheetView showGridLines="0" workbookViewId="0">
      <selection activeCell="G26" sqref="G26"/>
    </sheetView>
  </sheetViews>
  <sheetFormatPr baseColWidth="10" defaultColWidth="11.5" defaultRowHeight="15" x14ac:dyDescent="0.2"/>
  <cols>
    <col min="2" max="2" width="31.83203125" customWidth="1"/>
    <col min="3" max="4" width="10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65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156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165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18</v>
      </c>
      <c r="C11" s="12">
        <v>0</v>
      </c>
      <c r="D11" s="12">
        <v>0</v>
      </c>
      <c r="E11" s="12">
        <v>0</v>
      </c>
      <c r="F11" t="e">
        <f t="shared" ref="F11:F17" si="0">IF(AND(C11:D11),1-C11/D11,"N/A")*100</f>
        <v>#VALUE!</v>
      </c>
    </row>
    <row r="12" spans="2:20" x14ac:dyDescent="0.2">
      <c r="B12" s="14" t="s">
        <v>20</v>
      </c>
      <c r="C12" s="12">
        <v>0</v>
      </c>
      <c r="D12" s="12">
        <v>0</v>
      </c>
      <c r="E12" s="12">
        <v>0</v>
      </c>
      <c r="F12" t="e">
        <f t="shared" si="0"/>
        <v>#VALUE!</v>
      </c>
    </row>
    <row r="13" spans="2:20" x14ac:dyDescent="0.2">
      <c r="B13" s="14" t="s">
        <v>19</v>
      </c>
      <c r="C13" s="12">
        <v>0</v>
      </c>
      <c r="D13" s="12">
        <v>0</v>
      </c>
      <c r="E13" s="12">
        <v>0</v>
      </c>
      <c r="F13" t="e">
        <f t="shared" si="0"/>
        <v>#VALUE!</v>
      </c>
    </row>
    <row r="14" spans="2:20" x14ac:dyDescent="0.2">
      <c r="B14" s="14" t="s">
        <v>21</v>
      </c>
      <c r="C14" s="12">
        <v>0</v>
      </c>
      <c r="D14" s="12">
        <v>0</v>
      </c>
      <c r="E14" s="12">
        <v>0</v>
      </c>
      <c r="F14" t="e">
        <f t="shared" si="0"/>
        <v>#VALUE!</v>
      </c>
    </row>
    <row r="15" spans="2:20" x14ac:dyDescent="0.2">
      <c r="B15" s="14" t="s">
        <v>23</v>
      </c>
      <c r="C15" s="12">
        <v>100</v>
      </c>
      <c r="D15" s="12">
        <v>0</v>
      </c>
      <c r="E15" s="12">
        <v>60</v>
      </c>
      <c r="F15" t="e">
        <f t="shared" si="0"/>
        <v>#VALUE!</v>
      </c>
    </row>
    <row r="16" spans="2:20" x14ac:dyDescent="0.2">
      <c r="B16" s="14" t="s">
        <v>17</v>
      </c>
      <c r="C16" s="12">
        <v>87.5</v>
      </c>
      <c r="D16" s="12">
        <v>0</v>
      </c>
      <c r="E16" s="12">
        <v>70</v>
      </c>
      <c r="F16" t="e">
        <f t="shared" si="0"/>
        <v>#VALUE!</v>
      </c>
    </row>
    <row r="17" spans="2:6" x14ac:dyDescent="0.2">
      <c r="B17" s="14" t="s">
        <v>22</v>
      </c>
      <c r="C17" s="12">
        <v>100</v>
      </c>
      <c r="D17" s="12">
        <v>0</v>
      </c>
      <c r="E17" s="12">
        <v>66.666666666666671</v>
      </c>
      <c r="F17" t="e">
        <f t="shared" si="0"/>
        <v>#VALUE!</v>
      </c>
    </row>
    <row r="18" spans="2:6" x14ac:dyDescent="0.2">
      <c r="B18" s="14" t="s">
        <v>24</v>
      </c>
      <c r="C18" s="17">
        <v>60.714285714285715</v>
      </c>
      <c r="D18" s="17">
        <v>0</v>
      </c>
      <c r="E18" s="17">
        <v>31.481481481481481</v>
      </c>
      <c r="F18" t="e">
        <f>IF(AND(C18:D18),1-C18/D18,"N/A")*100</f>
        <v>#VALUE!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27"/>
  <sheetViews>
    <sheetView showGridLines="0" workbookViewId="0">
      <selection activeCell="H29" sqref="H29"/>
    </sheetView>
  </sheetViews>
  <sheetFormatPr baseColWidth="10" defaultColWidth="11.5" defaultRowHeight="15" x14ac:dyDescent="0.2"/>
  <cols>
    <col min="2" max="2" width="33" bestFit="1" customWidth="1"/>
    <col min="3" max="3" width="10.5" bestFit="1" customWidth="1"/>
    <col min="4" max="4" width="10.83203125" bestFit="1" customWidth="1"/>
    <col min="5" max="5" width="12.5" bestFit="1" customWidth="1"/>
    <col min="6" max="6" width="6.6640625" bestFit="1" customWidth="1"/>
  </cols>
  <sheetData>
    <row r="2" spans="2:20" ht="24" x14ac:dyDescent="0.3">
      <c r="B2" s="52" t="s">
        <v>42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128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1"/>
      <c r="C9" s="11" t="s">
        <v>0</v>
      </c>
      <c r="D9" s="11" t="s">
        <v>1</v>
      </c>
      <c r="E9" s="11" t="s">
        <v>24</v>
      </c>
      <c r="F9" s="11" t="s">
        <v>130</v>
      </c>
    </row>
    <row r="10" spans="2:20" x14ac:dyDescent="0.2">
      <c r="B10" s="11" t="s">
        <v>160</v>
      </c>
      <c r="C10" s="48">
        <v>15177.827142857142</v>
      </c>
      <c r="D10" s="48">
        <v>22519.23076923077</v>
      </c>
      <c r="E10" s="48">
        <v>18712.577037037034</v>
      </c>
      <c r="F10">
        <f>IF(AND(C10:D10),1-C10/D10,"N/A")*100</f>
        <v>32.600596803708683</v>
      </c>
    </row>
    <row r="27" spans="6:6" x14ac:dyDescent="0.2">
      <c r="F27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T34"/>
  <sheetViews>
    <sheetView showGridLines="0" topLeftCell="A2" workbookViewId="0">
      <selection activeCell="G35" sqref="G35"/>
    </sheetView>
  </sheetViews>
  <sheetFormatPr baseColWidth="10" defaultColWidth="11.5" defaultRowHeight="15" x14ac:dyDescent="0.2"/>
  <cols>
    <col min="2" max="2" width="33.1640625" bestFit="1" customWidth="1"/>
    <col min="3" max="4" width="10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43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131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160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16</v>
      </c>
      <c r="C11" s="12">
        <v>0</v>
      </c>
      <c r="D11" s="12">
        <v>28833.333333333332</v>
      </c>
      <c r="E11" s="12">
        <v>28833.333333333332</v>
      </c>
      <c r="F11" t="e">
        <f t="shared" ref="F11:F17" si="0">IF(AND(C11:D11),1-C11/D11,"N/A")*100</f>
        <v>#VALUE!</v>
      </c>
    </row>
    <row r="12" spans="2:20" x14ac:dyDescent="0.2">
      <c r="B12" s="14" t="s">
        <v>11</v>
      </c>
      <c r="C12" s="12">
        <v>18559</v>
      </c>
      <c r="D12" s="12">
        <v>30550</v>
      </c>
      <c r="E12" s="12">
        <v>26553</v>
      </c>
      <c r="F12">
        <f t="shared" si="0"/>
        <v>39.250409165302777</v>
      </c>
    </row>
    <row r="13" spans="2:20" x14ac:dyDescent="0.2">
      <c r="B13" s="14" t="s">
        <v>14</v>
      </c>
      <c r="C13" s="12">
        <v>20984</v>
      </c>
      <c r="D13" s="12">
        <v>21800</v>
      </c>
      <c r="E13" s="12">
        <v>21392</v>
      </c>
      <c r="F13">
        <f t="shared" si="0"/>
        <v>3.7431192660550505</v>
      </c>
    </row>
    <row r="14" spans="2:20" x14ac:dyDescent="0.2">
      <c r="B14" s="14" t="s">
        <v>12</v>
      </c>
      <c r="C14" s="12">
        <v>18850</v>
      </c>
      <c r="D14" s="12">
        <v>19350</v>
      </c>
      <c r="E14" s="12">
        <v>19100</v>
      </c>
      <c r="F14">
        <f t="shared" si="0"/>
        <v>2.5839793281653756</v>
      </c>
    </row>
    <row r="15" spans="2:20" x14ac:dyDescent="0.2">
      <c r="B15" s="14" t="s">
        <v>13</v>
      </c>
      <c r="C15" s="12">
        <v>13766.666666666666</v>
      </c>
      <c r="D15" s="12">
        <v>16600</v>
      </c>
      <c r="E15" s="12">
        <v>14900</v>
      </c>
      <c r="F15">
        <f t="shared" si="0"/>
        <v>17.068273092369481</v>
      </c>
    </row>
    <row r="16" spans="2:20" x14ac:dyDescent="0.2">
      <c r="B16" s="14" t="s">
        <v>10</v>
      </c>
      <c r="C16" s="12">
        <v>13302.895</v>
      </c>
      <c r="D16" s="12">
        <v>14550</v>
      </c>
      <c r="E16" s="12">
        <v>13552.316000000001</v>
      </c>
      <c r="F16">
        <f t="shared" si="0"/>
        <v>8.5711683848797229</v>
      </c>
    </row>
    <row r="17" spans="2:6" x14ac:dyDescent="0.2">
      <c r="B17" s="14" t="s">
        <v>15</v>
      </c>
      <c r="C17" s="12">
        <v>8808.5</v>
      </c>
      <c r="D17" s="12">
        <v>12650</v>
      </c>
      <c r="E17" s="12">
        <v>10089</v>
      </c>
      <c r="F17">
        <f t="shared" si="0"/>
        <v>30.367588932806321</v>
      </c>
    </row>
    <row r="18" spans="2:6" x14ac:dyDescent="0.2">
      <c r="B18" s="14" t="s">
        <v>24</v>
      </c>
      <c r="C18" s="12">
        <v>15177.827142857142</v>
      </c>
      <c r="D18" s="12">
        <v>22519.23076923077</v>
      </c>
      <c r="E18" s="12">
        <v>18712.577037037037</v>
      </c>
      <c r="F18">
        <f>IF(AND(C18:D18),1-C18/D18,"N/A")*100</f>
        <v>32.600596803708683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34"/>
  <sheetViews>
    <sheetView showGridLines="0" workbookViewId="0">
      <selection activeCell="G34" sqref="G34"/>
    </sheetView>
  </sheetViews>
  <sheetFormatPr baseColWidth="10" defaultColWidth="11.5" defaultRowHeight="15" x14ac:dyDescent="0.2"/>
  <cols>
    <col min="2" max="2" width="33.1640625" bestFit="1" customWidth="1"/>
    <col min="3" max="4" width="10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132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160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7</v>
      </c>
      <c r="C11" s="12">
        <v>0</v>
      </c>
      <c r="D11" s="12">
        <v>28833.333333333332</v>
      </c>
      <c r="E11" s="12">
        <v>28833.333333333332</v>
      </c>
      <c r="F11" t="e">
        <f t="shared" ref="F11:F17" si="0">IF(AND(C11:D11),1-C11/D11,"N/A")*100</f>
        <v>#VALUE!</v>
      </c>
    </row>
    <row r="12" spans="2:20" x14ac:dyDescent="0.2">
      <c r="B12" s="14" t="s">
        <v>6</v>
      </c>
      <c r="C12" s="12">
        <v>18559</v>
      </c>
      <c r="D12" s="12">
        <v>30550</v>
      </c>
      <c r="E12" s="12">
        <v>26553</v>
      </c>
      <c r="F12">
        <f t="shared" si="0"/>
        <v>39.250409165302777</v>
      </c>
    </row>
    <row r="13" spans="2:20" x14ac:dyDescent="0.2">
      <c r="B13" s="14" t="s">
        <v>4</v>
      </c>
      <c r="C13" s="12">
        <v>20984</v>
      </c>
      <c r="D13" s="12">
        <v>21800</v>
      </c>
      <c r="E13" s="12">
        <v>21392</v>
      </c>
      <c r="F13">
        <f t="shared" si="0"/>
        <v>3.7431192660550505</v>
      </c>
    </row>
    <row r="14" spans="2:20" x14ac:dyDescent="0.2">
      <c r="B14" s="14" t="s">
        <v>5</v>
      </c>
      <c r="C14" s="12">
        <v>18850</v>
      </c>
      <c r="D14" s="12">
        <v>19350</v>
      </c>
      <c r="E14" s="12">
        <v>19100</v>
      </c>
      <c r="F14">
        <f t="shared" si="0"/>
        <v>2.5839793281653756</v>
      </c>
    </row>
    <row r="15" spans="2:20" x14ac:dyDescent="0.2">
      <c r="B15" s="14" t="s">
        <v>8</v>
      </c>
      <c r="C15" s="12">
        <v>13766.666666666666</v>
      </c>
      <c r="D15" s="12">
        <v>16600</v>
      </c>
      <c r="E15" s="12">
        <v>14900</v>
      </c>
      <c r="F15">
        <f t="shared" si="0"/>
        <v>17.068273092369481</v>
      </c>
    </row>
    <row r="16" spans="2:20" x14ac:dyDescent="0.2">
      <c r="B16" s="14" t="s">
        <v>3</v>
      </c>
      <c r="C16" s="12">
        <v>13302.895</v>
      </c>
      <c r="D16" s="12">
        <v>14550</v>
      </c>
      <c r="E16" s="12">
        <v>13552.316000000001</v>
      </c>
      <c r="F16">
        <f t="shared" si="0"/>
        <v>8.5711683848797229</v>
      </c>
    </row>
    <row r="17" spans="2:6" x14ac:dyDescent="0.2">
      <c r="B17" s="14" t="s">
        <v>9</v>
      </c>
      <c r="C17" s="12">
        <v>8808.5</v>
      </c>
      <c r="D17" s="12">
        <v>12650</v>
      </c>
      <c r="E17" s="12">
        <v>10089</v>
      </c>
      <c r="F17">
        <f t="shared" si="0"/>
        <v>30.367588932806321</v>
      </c>
    </row>
    <row r="18" spans="2:6" x14ac:dyDescent="0.2">
      <c r="B18" s="14" t="s">
        <v>24</v>
      </c>
      <c r="C18" s="12">
        <v>15177.827142857142</v>
      </c>
      <c r="D18" s="12">
        <v>22519.23076923077</v>
      </c>
      <c r="E18" s="12">
        <v>18712.577037037037</v>
      </c>
      <c r="F18">
        <f>IF(AND(C18:D18),1-C18/D18,"N/A")*100</f>
        <v>32.600596803708683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T34"/>
  <sheetViews>
    <sheetView showGridLines="0" topLeftCell="B4" workbookViewId="0">
      <selection activeCell="G35" sqref="G35"/>
    </sheetView>
  </sheetViews>
  <sheetFormatPr baseColWidth="10" defaultColWidth="11.5" defaultRowHeight="15" x14ac:dyDescent="0.2"/>
  <cols>
    <col min="2" max="2" width="33.1640625" bestFit="1" customWidth="1"/>
    <col min="3" max="4" width="10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133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134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160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18</v>
      </c>
      <c r="C11" s="12">
        <v>0</v>
      </c>
      <c r="D11" s="12">
        <v>28833.333333333332</v>
      </c>
      <c r="E11" s="12">
        <v>28833.333333333332</v>
      </c>
      <c r="F11" t="e">
        <f t="shared" ref="F11:F17" si="0">IF(AND(C11:D11),1-C11/D11,"N/A")*100</f>
        <v>#VALUE!</v>
      </c>
    </row>
    <row r="12" spans="2:20" x14ac:dyDescent="0.2">
      <c r="B12" s="14" t="s">
        <v>20</v>
      </c>
      <c r="C12" s="12">
        <v>18559</v>
      </c>
      <c r="D12" s="12">
        <v>30550</v>
      </c>
      <c r="E12" s="12">
        <v>26553</v>
      </c>
      <c r="F12">
        <f t="shared" si="0"/>
        <v>39.250409165302777</v>
      </c>
    </row>
    <row r="13" spans="2:20" x14ac:dyDescent="0.2">
      <c r="B13" s="14" t="s">
        <v>19</v>
      </c>
      <c r="C13" s="12">
        <v>20984</v>
      </c>
      <c r="D13" s="12">
        <v>21800</v>
      </c>
      <c r="E13" s="12">
        <v>21392</v>
      </c>
      <c r="F13">
        <f t="shared" si="0"/>
        <v>3.7431192660550505</v>
      </c>
    </row>
    <row r="14" spans="2:20" x14ac:dyDescent="0.2">
      <c r="B14" s="14" t="s">
        <v>21</v>
      </c>
      <c r="C14" s="12">
        <v>18850</v>
      </c>
      <c r="D14" s="12">
        <v>19350</v>
      </c>
      <c r="E14" s="12">
        <v>19100</v>
      </c>
      <c r="F14">
        <f t="shared" si="0"/>
        <v>2.5839793281653756</v>
      </c>
    </row>
    <row r="15" spans="2:20" x14ac:dyDescent="0.2">
      <c r="B15" s="14" t="s">
        <v>23</v>
      </c>
      <c r="C15" s="12">
        <v>13766.666666666666</v>
      </c>
      <c r="D15" s="12">
        <v>16600</v>
      </c>
      <c r="E15" s="12">
        <v>14900</v>
      </c>
      <c r="F15">
        <f t="shared" si="0"/>
        <v>17.068273092369481</v>
      </c>
    </row>
    <row r="16" spans="2:20" x14ac:dyDescent="0.2">
      <c r="B16" s="14" t="s">
        <v>17</v>
      </c>
      <c r="C16" s="12">
        <v>13302.895</v>
      </c>
      <c r="D16" s="12">
        <v>14550</v>
      </c>
      <c r="E16" s="12">
        <v>13552.316000000001</v>
      </c>
      <c r="F16">
        <f t="shared" si="0"/>
        <v>8.5711683848797229</v>
      </c>
    </row>
    <row r="17" spans="2:6" x14ac:dyDescent="0.2">
      <c r="B17" s="14" t="s">
        <v>22</v>
      </c>
      <c r="C17" s="12">
        <v>8808.5</v>
      </c>
      <c r="D17" s="12">
        <v>12650</v>
      </c>
      <c r="E17" s="12">
        <v>10089</v>
      </c>
      <c r="F17">
        <f t="shared" si="0"/>
        <v>30.367588932806321</v>
      </c>
    </row>
    <row r="18" spans="2:6" x14ac:dyDescent="0.2">
      <c r="B18" s="14" t="s">
        <v>24</v>
      </c>
      <c r="C18" s="12">
        <v>15177.827142857142</v>
      </c>
      <c r="D18" s="12">
        <v>22519.23076923077</v>
      </c>
      <c r="E18" s="12">
        <v>18712.577037037037</v>
      </c>
      <c r="F18">
        <f>IF(AND(C18:D18),1-C18/D18,"N/A")*100</f>
        <v>32.600596803708683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27"/>
  <sheetViews>
    <sheetView showGridLines="0" workbookViewId="0">
      <selection activeCell="E17" sqref="E17"/>
    </sheetView>
  </sheetViews>
  <sheetFormatPr baseColWidth="10" defaultColWidth="11.5" defaultRowHeight="15" x14ac:dyDescent="0.2"/>
  <cols>
    <col min="2" max="2" width="27.5" bestFit="1" customWidth="1"/>
    <col min="3" max="3" width="10.5" bestFit="1" customWidth="1"/>
    <col min="4" max="4" width="10.8320312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45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135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1"/>
      <c r="C9" s="11" t="s">
        <v>129</v>
      </c>
      <c r="D9" s="11" t="s">
        <v>127</v>
      </c>
      <c r="E9" s="11" t="s">
        <v>24</v>
      </c>
      <c r="F9" s="11" t="s">
        <v>130</v>
      </c>
    </row>
    <row r="10" spans="2:20" x14ac:dyDescent="0.2">
      <c r="B10" s="11" t="s">
        <v>162</v>
      </c>
      <c r="C10" s="48">
        <v>432.14285714285717</v>
      </c>
      <c r="D10" s="48">
        <v>1692.3076923076924</v>
      </c>
      <c r="E10" s="48">
        <v>1038.8888888888889</v>
      </c>
      <c r="F10">
        <f>IF(AND(C10:D10),1-C10/D10,"N/A")*100</f>
        <v>74.464285714285722</v>
      </c>
    </row>
    <row r="27" spans="6:6" x14ac:dyDescent="0.2">
      <c r="F27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T34"/>
  <sheetViews>
    <sheetView showGridLines="0" topLeftCell="A2" workbookViewId="0">
      <selection activeCell="F34" sqref="F34"/>
    </sheetView>
  </sheetViews>
  <sheetFormatPr baseColWidth="10" defaultColWidth="11.5" defaultRowHeight="15" x14ac:dyDescent="0.2"/>
  <cols>
    <col min="2" max="2" width="27.5" bestFit="1" customWidth="1"/>
    <col min="3" max="4" width="10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s="24" customFormat="1" x14ac:dyDescent="0.2">
      <c r="B4" s="54" t="s">
        <v>136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9" spans="2:20" x14ac:dyDescent="0.2">
      <c r="B9" s="13" t="s">
        <v>161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16</v>
      </c>
      <c r="C11" s="12">
        <v>0</v>
      </c>
      <c r="D11" s="12">
        <v>24000</v>
      </c>
      <c r="E11" s="12">
        <v>24000</v>
      </c>
      <c r="F11" t="e">
        <f t="shared" ref="F11:F17" si="0">IF(AND(C11:D11),1-C11/D11,"N/A")*100</f>
        <v>#VALUE!</v>
      </c>
    </row>
    <row r="12" spans="2:20" x14ac:dyDescent="0.2">
      <c r="B12" s="14" t="s">
        <v>11</v>
      </c>
      <c r="C12" s="12">
        <v>14559</v>
      </c>
      <c r="D12" s="12">
        <v>21500</v>
      </c>
      <c r="E12" s="12">
        <v>19186.333333333332</v>
      </c>
      <c r="F12">
        <f t="shared" si="0"/>
        <v>32.283720930232562</v>
      </c>
    </row>
    <row r="13" spans="2:20" x14ac:dyDescent="0.2">
      <c r="B13" s="14" t="s">
        <v>14</v>
      </c>
      <c r="C13" s="12">
        <v>19334</v>
      </c>
      <c r="D13" s="12">
        <v>20000</v>
      </c>
      <c r="E13" s="12">
        <v>19667</v>
      </c>
      <c r="F13">
        <f t="shared" si="0"/>
        <v>3.3299999999999996</v>
      </c>
    </row>
    <row r="14" spans="2:20" x14ac:dyDescent="0.2">
      <c r="B14" s="14" t="s">
        <v>12</v>
      </c>
      <c r="C14" s="12">
        <v>18000</v>
      </c>
      <c r="D14" s="12">
        <v>18000</v>
      </c>
      <c r="E14" s="12">
        <v>18000</v>
      </c>
      <c r="F14">
        <f t="shared" si="0"/>
        <v>0</v>
      </c>
    </row>
    <row r="15" spans="2:20" x14ac:dyDescent="0.2">
      <c r="B15" s="14" t="s">
        <v>13</v>
      </c>
      <c r="C15" s="12">
        <v>13333.333333333334</v>
      </c>
      <c r="D15" s="12">
        <v>16000</v>
      </c>
      <c r="E15" s="12">
        <v>14400</v>
      </c>
      <c r="F15">
        <f t="shared" si="0"/>
        <v>16.666666666666664</v>
      </c>
    </row>
    <row r="16" spans="2:20" x14ac:dyDescent="0.2">
      <c r="B16" s="14" t="s">
        <v>10</v>
      </c>
      <c r="C16" s="12">
        <v>12915.395</v>
      </c>
      <c r="D16" s="12">
        <v>14000</v>
      </c>
      <c r="E16" s="12">
        <v>13132.316000000001</v>
      </c>
      <c r="F16">
        <f t="shared" si="0"/>
        <v>7.7471785714285701</v>
      </c>
    </row>
    <row r="17" spans="2:6" x14ac:dyDescent="0.2">
      <c r="B17" s="14" t="s">
        <v>15</v>
      </c>
      <c r="C17" s="12">
        <v>8708.5</v>
      </c>
      <c r="D17" s="12">
        <v>12000</v>
      </c>
      <c r="E17" s="12">
        <v>9805.6666666666661</v>
      </c>
      <c r="F17">
        <f t="shared" si="0"/>
        <v>27.429166666666671</v>
      </c>
    </row>
    <row r="18" spans="2:6" x14ac:dyDescent="0.2">
      <c r="B18" s="14" t="s">
        <v>24</v>
      </c>
      <c r="C18" s="12">
        <v>14259.97</v>
      </c>
      <c r="D18" s="12">
        <v>19307.692307692309</v>
      </c>
      <c r="E18" s="12">
        <v>16690.354814814815</v>
      </c>
      <c r="F18">
        <f>IF(AND(C18:D18),1-C18/D18,"N/A")*100</f>
        <v>26.14358167330678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T34"/>
  <sheetViews>
    <sheetView showGridLines="0" topLeftCell="A2" workbookViewId="0">
      <selection activeCell="F10" sqref="F10"/>
    </sheetView>
  </sheetViews>
  <sheetFormatPr baseColWidth="10" defaultColWidth="11.5" defaultRowHeight="15" x14ac:dyDescent="0.2"/>
  <cols>
    <col min="2" max="2" width="27.5" bestFit="1" customWidth="1"/>
    <col min="3" max="4" width="10.5" bestFit="1" customWidth="1"/>
    <col min="5" max="5" width="12.5" bestFit="1" customWidth="1"/>
    <col min="6" max="6" width="8.33203125" bestFit="1" customWidth="1"/>
  </cols>
  <sheetData>
    <row r="2" spans="2:20" ht="24" x14ac:dyDescent="0.3">
      <c r="B2" s="52" t="s">
        <v>47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2:20" x14ac:dyDescent="0.2">
      <c r="B4" s="53" t="s">
        <v>137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9" spans="2:20" x14ac:dyDescent="0.2">
      <c r="B9" s="13" t="s">
        <v>161</v>
      </c>
      <c r="C9" s="11"/>
      <c r="D9" s="11"/>
      <c r="E9" s="11"/>
    </row>
    <row r="10" spans="2:20" x14ac:dyDescent="0.2">
      <c r="B10" s="11"/>
      <c r="C10" s="16" t="s">
        <v>0</v>
      </c>
      <c r="D10" s="16" t="s">
        <v>1</v>
      </c>
      <c r="E10" s="16" t="s">
        <v>24</v>
      </c>
      <c r="F10" t="s">
        <v>130</v>
      </c>
    </row>
    <row r="11" spans="2:20" x14ac:dyDescent="0.2">
      <c r="B11" s="14" t="s">
        <v>7</v>
      </c>
      <c r="C11" s="12">
        <v>0</v>
      </c>
      <c r="D11" s="12">
        <v>24000</v>
      </c>
      <c r="E11" s="12">
        <v>24000</v>
      </c>
      <c r="F11" t="e">
        <f t="shared" ref="F11:F17" si="0">IF(AND(C11:D11),1-C11/D11,"N/A")*100</f>
        <v>#VALUE!</v>
      </c>
    </row>
    <row r="12" spans="2:20" x14ac:dyDescent="0.2">
      <c r="B12" s="14" t="s">
        <v>6</v>
      </c>
      <c r="C12" s="12">
        <v>14559</v>
      </c>
      <c r="D12" s="12">
        <v>21500</v>
      </c>
      <c r="E12" s="12">
        <v>19186.333333333332</v>
      </c>
      <c r="F12">
        <f t="shared" si="0"/>
        <v>32.283720930232562</v>
      </c>
    </row>
    <row r="13" spans="2:20" x14ac:dyDescent="0.2">
      <c r="B13" s="14" t="s">
        <v>4</v>
      </c>
      <c r="C13" s="12">
        <v>19334</v>
      </c>
      <c r="D13" s="12">
        <v>20000</v>
      </c>
      <c r="E13" s="12">
        <v>19667</v>
      </c>
      <c r="F13">
        <f t="shared" si="0"/>
        <v>3.3299999999999996</v>
      </c>
    </row>
    <row r="14" spans="2:20" x14ac:dyDescent="0.2">
      <c r="B14" s="14" t="s">
        <v>5</v>
      </c>
      <c r="C14" s="12">
        <v>18000</v>
      </c>
      <c r="D14" s="12">
        <v>18000</v>
      </c>
      <c r="E14" s="12">
        <v>18000</v>
      </c>
      <c r="F14">
        <f t="shared" si="0"/>
        <v>0</v>
      </c>
    </row>
    <row r="15" spans="2:20" x14ac:dyDescent="0.2">
      <c r="B15" s="14" t="s">
        <v>8</v>
      </c>
      <c r="C15" s="12">
        <v>13333.333333333334</v>
      </c>
      <c r="D15" s="12">
        <v>16000</v>
      </c>
      <c r="E15" s="12">
        <v>14400</v>
      </c>
      <c r="F15">
        <f t="shared" si="0"/>
        <v>16.666666666666664</v>
      </c>
    </row>
    <row r="16" spans="2:20" x14ac:dyDescent="0.2">
      <c r="B16" s="14" t="s">
        <v>3</v>
      </c>
      <c r="C16" s="12">
        <v>12915.395</v>
      </c>
      <c r="D16" s="12">
        <v>14000</v>
      </c>
      <c r="E16" s="12">
        <v>13132.316000000001</v>
      </c>
      <c r="F16">
        <f t="shared" si="0"/>
        <v>7.7471785714285701</v>
      </c>
    </row>
    <row r="17" spans="2:6" x14ac:dyDescent="0.2">
      <c r="B17" s="14" t="s">
        <v>9</v>
      </c>
      <c r="C17" s="12">
        <v>8708.5</v>
      </c>
      <c r="D17" s="12">
        <v>12000</v>
      </c>
      <c r="E17" s="12">
        <v>9805.6666666666661</v>
      </c>
      <c r="F17">
        <f t="shared" si="0"/>
        <v>27.429166666666671</v>
      </c>
    </row>
    <row r="18" spans="2:6" x14ac:dyDescent="0.2">
      <c r="B18" s="14" t="s">
        <v>24</v>
      </c>
      <c r="C18" s="12">
        <v>14259.97</v>
      </c>
      <c r="D18" s="12">
        <v>19307.692307692309</v>
      </c>
      <c r="E18" s="12">
        <v>16690.354814814815</v>
      </c>
      <c r="F18">
        <f>IF(AND(C18:D18),1-C18/D18,"N/A")*100</f>
        <v>26.14358167330678</v>
      </c>
    </row>
    <row r="27" spans="2:6" x14ac:dyDescent="0.2">
      <c r="F27" s="11"/>
    </row>
    <row r="28" spans="2:6" x14ac:dyDescent="0.2">
      <c r="F28" s="15"/>
    </row>
    <row r="29" spans="2:6" x14ac:dyDescent="0.2">
      <c r="F29" s="15"/>
    </row>
    <row r="30" spans="2:6" x14ac:dyDescent="0.2">
      <c r="F30" s="15"/>
    </row>
    <row r="31" spans="2:6" x14ac:dyDescent="0.2">
      <c r="F31" s="15"/>
    </row>
    <row r="32" spans="2:6" x14ac:dyDescent="0.2">
      <c r="F32" s="15"/>
    </row>
    <row r="33" spans="6:6" x14ac:dyDescent="0.2">
      <c r="F33" s="15"/>
    </row>
    <row r="34" spans="6:6" x14ac:dyDescent="0.2">
      <c r="F34" s="15"/>
    </row>
  </sheetData>
  <mergeCells count="2">
    <mergeCell ref="B2:T2"/>
    <mergeCell ref="B4:T4"/>
  </mergeCell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Introducción</vt:lpstr>
      <vt:lpstr>Datos generales</vt:lpstr>
      <vt:lpstr>1. Retribución total</vt:lpstr>
      <vt:lpstr>1.1. Retribución por categoría</vt:lpstr>
      <vt:lpstr>1.2. Retribución por grup pro.</vt:lpstr>
      <vt:lpstr>1.3. Retribución por puesto</vt:lpstr>
      <vt:lpstr>2. Salario base</vt:lpstr>
      <vt:lpstr>2.1. Salario base por categoría</vt:lpstr>
      <vt:lpstr>2.2. Salario base por grup pro.</vt:lpstr>
      <vt:lpstr>2.3. Salario base por puesto</vt:lpstr>
      <vt:lpstr>3. Complementos salariales</vt:lpstr>
      <vt:lpstr>3.1. C. salariales categoría</vt:lpstr>
      <vt:lpstr>3.2. C. salariales por grupo</vt:lpstr>
      <vt:lpstr>3.3. C. salariales por puesto</vt:lpstr>
      <vt:lpstr>4. Percepciones extrasalariales</vt:lpstr>
      <vt:lpstr>4.1. P. extrasalariales por cat</vt:lpstr>
      <vt:lpstr>4.2. P. extrasalariales por gru</vt:lpstr>
      <vt:lpstr>4.3. P. extrasalariales por pue</vt:lpstr>
      <vt:lpstr>5. Horas extras</vt:lpstr>
      <vt:lpstr>5.1. Horas extras por categoría</vt:lpstr>
      <vt:lpstr>5.2. Horas extras por grup pro.</vt:lpstr>
      <vt:lpstr>5.3. Horas extras por puesto</vt:lpstr>
      <vt:lpstr>6. Horas complementarias</vt:lpstr>
      <vt:lpstr>6.1.H.compl. por categoría pro.</vt:lpstr>
      <vt:lpstr>6.2. H.compl. por grup pro.</vt:lpstr>
      <vt:lpstr>6.3. H.compl. Por puesto</vt:lpstr>
      <vt:lpstr>Data_d_actualització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Miquel</dc:creator>
  <cp:lastModifiedBy>Microsoft Office User</cp:lastModifiedBy>
  <cp:lastPrinted>2020-02-21T17:52:26Z</cp:lastPrinted>
  <dcterms:created xsi:type="dcterms:W3CDTF">2018-06-15T09:29:08Z</dcterms:created>
  <dcterms:modified xsi:type="dcterms:W3CDTF">2020-10-23T11:21:59Z</dcterms:modified>
</cp:coreProperties>
</file>